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GITHUB\rin2-dev\2303\file\"/>
    </mc:Choice>
  </mc:AlternateContent>
  <workbookProtection workbookAlgorithmName="SHA-512" workbookHashValue="q97hPhn6wZRVtm3adhQIYA2CHtg1Oot7e9rAN1lkbOsBpOVPO9FBwCnBZ9kEdvv9uH8y1T0h9KgvnBNLcRGOUg==" workbookSaltValue="FypKMK4GF1ON8yp6gfzDfA==" workbookSpinCount="100000" lockStructure="1"/>
  <bookViews>
    <workbookView xWindow="10308" yWindow="-12" windowWidth="10200" windowHeight="7932" tabRatio="685"/>
  </bookViews>
  <sheets>
    <sheet name="mesečno poročilo" sheetId="4" r:id="rId1"/>
    <sheet name="mesečni stroški" sheetId="1" r:id="rId2"/>
    <sheet name="dodatno" sheetId="5" r:id="rId3"/>
  </sheets>
  <definedNames>
    <definedName name="BudgetCategory">BudgetCategoryLookup[Seznam kategorij]</definedName>
    <definedName name="Razčlenjevalnik_Kategorija">#N/A</definedName>
    <definedName name="_xlnm.Print_Titles" localSheetId="1">'mesečni stroški'!$2:$2</definedName>
    <definedName name="_xlnm.Print_Titles" localSheetId="0">'mesečno poročilo'!$K:$K,'mesečno poročilo'!$10:$10</definedName>
  </definedNames>
  <calcPr calcId="162913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59" i="1" l="1"/>
  <c r="D59" i="1"/>
  <c r="G13" i="4"/>
  <c r="G8" i="4"/>
  <c r="F46" i="1"/>
  <c r="G46" i="1"/>
  <c r="F3" i="1"/>
  <c r="G3" i="1"/>
  <c r="F5" i="1"/>
  <c r="G5" i="1"/>
  <c r="F6" i="1"/>
  <c r="G6" i="1"/>
  <c r="F4" i="1"/>
  <c r="G4" i="1"/>
  <c r="F19" i="1"/>
  <c r="G19" i="1"/>
  <c r="F53" i="1"/>
  <c r="F20" i="1"/>
  <c r="F16" i="1"/>
  <c r="F17" i="1"/>
  <c r="F18" i="1"/>
  <c r="F41" i="1"/>
  <c r="F7" i="1"/>
  <c r="F36" i="1"/>
  <c r="F37" i="1"/>
  <c r="F38" i="1"/>
  <c r="F14" i="1"/>
  <c r="F42" i="1"/>
  <c r="F21" i="1"/>
  <c r="F51" i="1"/>
  <c r="F45" i="1"/>
  <c r="F54" i="1"/>
  <c r="F22" i="1"/>
  <c r="F15" i="1"/>
  <c r="F43" i="1"/>
  <c r="F33" i="1"/>
  <c r="F34" i="1"/>
  <c r="F23" i="1"/>
  <c r="F55" i="1"/>
  <c r="F49" i="1"/>
  <c r="F35" i="1"/>
  <c r="F8" i="1"/>
  <c r="F52" i="1"/>
  <c r="F24" i="1"/>
  <c r="F56" i="1"/>
  <c r="F44" i="1"/>
  <c r="F47" i="1"/>
  <c r="F25" i="1"/>
  <c r="F9" i="1"/>
  <c r="F10" i="1"/>
  <c r="F26" i="1"/>
  <c r="F27" i="1"/>
  <c r="F57" i="1"/>
  <c r="F39" i="1"/>
  <c r="F28" i="1"/>
  <c r="F29" i="1"/>
  <c r="F50" i="1"/>
  <c r="F11" i="1"/>
  <c r="F40" i="1"/>
  <c r="F30" i="1"/>
  <c r="F48" i="1"/>
  <c r="F58" i="1"/>
  <c r="F12" i="1"/>
  <c r="F13" i="1"/>
  <c r="F31" i="1"/>
  <c r="F32" i="1"/>
  <c r="G53" i="1"/>
  <c r="G20" i="1"/>
  <c r="G16" i="1"/>
  <c r="G17" i="1"/>
  <c r="G18" i="1"/>
  <c r="G41" i="1"/>
  <c r="G7" i="1"/>
  <c r="G36" i="1"/>
  <c r="G37" i="1"/>
  <c r="G38" i="1"/>
  <c r="G14" i="1"/>
  <c r="G42" i="1"/>
  <c r="G21" i="1"/>
  <c r="G51" i="1"/>
  <c r="G45" i="1"/>
  <c r="G54" i="1"/>
  <c r="G22" i="1"/>
  <c r="G15" i="1"/>
  <c r="G43" i="1"/>
  <c r="G33" i="1"/>
  <c r="G34" i="1"/>
  <c r="G23" i="1"/>
  <c r="G55" i="1"/>
  <c r="G49" i="1"/>
  <c r="G35" i="1"/>
  <c r="G8" i="1"/>
  <c r="G52" i="1"/>
  <c r="G24" i="1"/>
  <c r="G56" i="1"/>
  <c r="G44" i="1"/>
  <c r="G47" i="1"/>
  <c r="G25" i="1"/>
  <c r="G9" i="1"/>
  <c r="G10" i="1"/>
  <c r="G26" i="1"/>
  <c r="G27" i="1"/>
  <c r="G57" i="1"/>
  <c r="G39" i="1"/>
  <c r="G28" i="1"/>
  <c r="G29" i="1"/>
  <c r="G50" i="1"/>
  <c r="G11" i="1"/>
  <c r="G40" i="1"/>
  <c r="G30" i="1"/>
  <c r="G48" i="1"/>
  <c r="G58" i="1"/>
  <c r="G12" i="1"/>
  <c r="G13" i="1"/>
  <c r="G31" i="1"/>
  <c r="G32" i="1"/>
  <c r="D17" i="4"/>
  <c r="G3" i="4" s="1"/>
  <c r="D11" i="4"/>
  <c r="G4" i="4" s="1"/>
  <c r="G5" i="4" l="1"/>
  <c r="F59" i="1"/>
</calcChain>
</file>

<file path=xl/sharedStrings.xml><?xml version="1.0" encoding="utf-8"?>
<sst xmlns="http://schemas.openxmlformats.org/spreadsheetml/2006/main" count="191" uniqueCount="94">
  <si>
    <t>Skupna vsota</t>
  </si>
  <si>
    <t>Otroci</t>
  </si>
  <si>
    <t>Zabava</t>
  </si>
  <si>
    <t>Hrana</t>
  </si>
  <si>
    <t>Darila in dobrodelnost</t>
  </si>
  <si>
    <t>Namestitev</t>
  </si>
  <si>
    <t>Zavarovanje</t>
  </si>
  <si>
    <t>Krediti</t>
  </si>
  <si>
    <t>Osebna nega</t>
  </si>
  <si>
    <t>Hišni ljubljenčki</t>
  </si>
  <si>
    <t>Prihranki ali naložbe</t>
  </si>
  <si>
    <t>Davki</t>
  </si>
  <si>
    <t>Prevoz</t>
  </si>
  <si>
    <t>Vrednosti v padajočem seznamu kategorij</t>
  </si>
  <si>
    <t>Vrtilna tabela za grafikon Pregled proračuna</t>
  </si>
  <si>
    <t>Kategorija</t>
  </si>
  <si>
    <t>Stroški</t>
  </si>
  <si>
    <t>Seznam kategorij</t>
  </si>
  <si>
    <t>Mesečni stroški</t>
  </si>
  <si>
    <t>Pregled proračuna</t>
  </si>
  <si>
    <t>Povzetek proračuna</t>
  </si>
  <si>
    <r>
      <t xml:space="preserve">Z desnim gumbom miške kliknite spodnjo Vrtilno tabelo, nato kliknite </t>
    </r>
    <r>
      <rPr>
        <b/>
        <i/>
        <sz val="10"/>
        <color theme="1"/>
        <rFont val="Franklin Gothic Book"/>
        <family val="2"/>
        <charset val="238"/>
        <scheme val="minor"/>
      </rPr>
      <t>Osveži</t>
    </r>
    <r>
      <rPr>
        <i/>
        <sz val="10"/>
        <color theme="1"/>
        <rFont val="Franklin Gothic Book"/>
        <family val="2"/>
        <scheme val="minor"/>
      </rPr>
      <t xml:space="preserve"> za posodobitev</t>
    </r>
  </si>
  <si>
    <t>Stanje</t>
  </si>
  <si>
    <t>Prihodki</t>
  </si>
  <si>
    <t>DEJANSKI</t>
  </si>
  <si>
    <t>PREDVIDENI</t>
  </si>
  <si>
    <t>Predvideno stanje</t>
  </si>
  <si>
    <t>(Predvideni prihodki brez stroškov)</t>
  </si>
  <si>
    <t>Dejansko stanje</t>
  </si>
  <si>
    <t>(Dejanski prihodki brez stroškov)</t>
  </si>
  <si>
    <t>Razlika</t>
  </si>
  <si>
    <t>(Dejanski brez predvidenih stroškov)</t>
  </si>
  <si>
    <t>Prihodek 1</t>
  </si>
  <si>
    <t>Prihodek 2</t>
  </si>
  <si>
    <t>Dodatni prihodek</t>
  </si>
  <si>
    <t>Skupni prihodki</t>
  </si>
  <si>
    <t>Opis</t>
  </si>
  <si>
    <t>Predvideni stroški</t>
  </si>
  <si>
    <t>Dejanski stroški</t>
  </si>
  <si>
    <t>Dejanski pregled stroškov</t>
  </si>
  <si>
    <t>Obšolske dejavnosti</t>
  </si>
  <si>
    <t>Šolske potrebščine</t>
  </si>
  <si>
    <t>Šolnina</t>
  </si>
  <si>
    <t>Koncerti</t>
  </si>
  <si>
    <t>Gledališče</t>
  </si>
  <si>
    <t>Kino</t>
  </si>
  <si>
    <t>Glasba</t>
  </si>
  <si>
    <t>Športni dogodki</t>
  </si>
  <si>
    <t>Nakup video/DVD</t>
  </si>
  <si>
    <t>Izposoja video/DVD</t>
  </si>
  <si>
    <t>Restavracije</t>
  </si>
  <si>
    <t>Živila</t>
  </si>
  <si>
    <t>Dobrodelnost 1</t>
  </si>
  <si>
    <t>Dobrodelnost 2</t>
  </si>
  <si>
    <t>Darilo 1</t>
  </si>
  <si>
    <t>Darilo 2</t>
  </si>
  <si>
    <t>Kabelska/satelitska TV</t>
  </si>
  <si>
    <t>Elektrika</t>
  </si>
  <si>
    <t>Plin</t>
  </si>
  <si>
    <t>Čiščenje</t>
  </si>
  <si>
    <t>Vzdrževanje</t>
  </si>
  <si>
    <t>Posojilo ali najemnina</t>
  </si>
  <si>
    <t>Kurilno olje</t>
  </si>
  <si>
    <t>Internet</t>
  </si>
  <si>
    <t>Mobilna telefonija</t>
  </si>
  <si>
    <t>Stacionarna telefonija</t>
  </si>
  <si>
    <t>Zaloge</t>
  </si>
  <si>
    <t>Voda in kanalizacija</t>
  </si>
  <si>
    <t>Odvoz smeti</t>
  </si>
  <si>
    <t>Zdravstveno zavarovanje</t>
  </si>
  <si>
    <t>Zavarovanje doma</t>
  </si>
  <si>
    <t>Življenjsko zavarovanje</t>
  </si>
  <si>
    <t>Kreditna kartica 1</t>
  </si>
  <si>
    <t>Kreditna kartica 2</t>
  </si>
  <si>
    <t>Kreditna kartica 3</t>
  </si>
  <si>
    <t>Osebno posojilo</t>
  </si>
  <si>
    <t>Posojilo za študij</t>
  </si>
  <si>
    <t>Oblačila</t>
  </si>
  <si>
    <t>Čistilnica</t>
  </si>
  <si>
    <t>Frizer/maniker</t>
  </si>
  <si>
    <t>Zdravje in dobro počutje</t>
  </si>
  <si>
    <t>Nega</t>
  </si>
  <si>
    <t>Zdravje</t>
  </si>
  <si>
    <t>Igrače</t>
  </si>
  <si>
    <t>Naložbeni račun</t>
  </si>
  <si>
    <t>Pokojninski račun</t>
  </si>
  <si>
    <t>Državni</t>
  </si>
  <si>
    <t>Občinski</t>
  </si>
  <si>
    <t>Avtobus/vlak/taksi</t>
  </si>
  <si>
    <t>Gorivo</t>
  </si>
  <si>
    <t>Parkirnina</t>
  </si>
  <si>
    <t>Odplačilo vozila</t>
  </si>
  <si>
    <t>Skupaj</t>
  </si>
  <si>
    <t>Dejanski stroški2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</si>
</sst>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&quot;$&quot;#,##0"/>
    <numFmt numFmtId="166" formatCode="#,##0.00\ &quot;€&quot;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sz val="10"/>
      <color theme="1"/>
      <name val="Cambria"/>
      <scheme val="major"/>
    </font>
    <font>
      <b/>
      <i/>
      <sz val="10"/>
      <color theme="1"/>
      <name val="Franklin Gothic Book"/>
      <family val="2"/>
      <charset val="238"/>
      <scheme val="minor"/>
    </font>
    <font>
      <sz val="10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44" fontId="1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8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4" xfId="0" applyFill="1" applyBorder="1"/>
    <xf numFmtId="0" fontId="0" fillId="2" borderId="2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164" fontId="0" fillId="2" borderId="0" xfId="0" applyNumberFormat="1" applyFill="1" applyBorder="1"/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/>
    <xf numFmtId="0" fontId="4" fillId="2" borderId="4" xfId="2" applyFont="1" applyFill="1" applyBorder="1" applyAlignment="1">
      <alignment horizontal="left" vertical="center" indent="2"/>
    </xf>
    <xf numFmtId="164" fontId="0" fillId="2" borderId="4" xfId="0" applyNumberFormat="1" applyFill="1" applyBorder="1"/>
    <xf numFmtId="164" fontId="2" fillId="2" borderId="5" xfId="2" applyNumberFormat="1" applyFill="1" applyBorder="1" applyAlignment="1">
      <alignment vertical="center" textRotation="90"/>
    </xf>
    <xf numFmtId="0" fontId="4" fillId="2" borderId="4" xfId="2" applyFont="1" applyFill="1" applyBorder="1" applyAlignment="1">
      <alignment vertical="center"/>
    </xf>
    <xf numFmtId="164" fontId="2" fillId="2" borderId="2" xfId="2" applyNumberFormat="1" applyFill="1" applyBorder="1" applyAlignment="1">
      <alignment vertical="center" textRotation="90"/>
    </xf>
    <xf numFmtId="0" fontId="0" fillId="2" borderId="7" xfId="0" applyFill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vertical="center"/>
    </xf>
    <xf numFmtId="164" fontId="2" fillId="2" borderId="3" xfId="2" applyNumberFormat="1" applyFill="1" applyBorder="1" applyAlignment="1">
      <alignment vertical="center" textRotation="90"/>
    </xf>
    <xf numFmtId="0" fontId="5" fillId="2" borderId="6" xfId="0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0" fillId="2" borderId="0" xfId="0" applyFill="1" applyAlignment="1"/>
    <xf numFmtId="0" fontId="8" fillId="0" borderId="0" xfId="0" applyFont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2"/>
    </xf>
    <xf numFmtId="8" fontId="0" fillId="0" borderId="8" xfId="0" applyNumberFormat="1" applyBorder="1"/>
    <xf numFmtId="8" fontId="7" fillId="0" borderId="0" xfId="0" applyNumberFormat="1" applyFont="1" applyFill="1" applyBorder="1"/>
    <xf numFmtId="8" fontId="0" fillId="0" borderId="0" xfId="0" applyNumberFormat="1"/>
    <xf numFmtId="8" fontId="9" fillId="0" borderId="0" xfId="0" applyNumberFormat="1" applyFont="1"/>
    <xf numFmtId="8" fontId="3" fillId="2" borderId="1" xfId="1" applyNumberFormat="1" applyFont="1" applyFill="1" applyBorder="1" applyAlignment="1">
      <alignment horizontal="left" vertical="center" indent="2"/>
    </xf>
    <xf numFmtId="8" fontId="1" fillId="2" borderId="0" xfId="1" applyNumberFormat="1" applyFill="1" applyBorder="1" applyAlignment="1">
      <alignment horizontal="center" vertical="center"/>
    </xf>
    <xf numFmtId="8" fontId="1" fillId="2" borderId="8" xfId="1" applyNumberFormat="1" applyFill="1" applyBorder="1" applyAlignment="1">
      <alignment horizontal="center" vertical="center"/>
    </xf>
    <xf numFmtId="8" fontId="2" fillId="2" borderId="0" xfId="2" applyNumberFormat="1" applyFill="1" applyBorder="1" applyAlignment="1">
      <alignment vertical="center"/>
    </xf>
    <xf numFmtId="8" fontId="0" fillId="2" borderId="0" xfId="0" applyNumberFormat="1" applyFill="1" applyBorder="1"/>
    <xf numFmtId="8" fontId="0" fillId="2" borderId="0" xfId="0" applyNumberFormat="1" applyFill="1"/>
    <xf numFmtId="166" fontId="0" fillId="2" borderId="0" xfId="0" applyNumberFormat="1" applyFill="1" applyBorder="1"/>
    <xf numFmtId="166" fontId="6" fillId="2" borderId="0" xfId="0" applyNumberFormat="1" applyFont="1" applyFill="1" applyBorder="1"/>
    <xf numFmtId="0" fontId="0" fillId="0" borderId="0" xfId="0" applyAlignment="1">
      <alignment horizontal="right"/>
    </xf>
    <xf numFmtId="8" fontId="0" fillId="0" borderId="0" xfId="0" applyNumberFormat="1" applyFon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0" fontId="5" fillId="2" borderId="0" xfId="0" applyFont="1" applyFill="1" applyBorder="1" applyAlignment="1">
      <alignment horizontal="left" vertical="center" indent="2"/>
    </xf>
    <xf numFmtId="44" fontId="0" fillId="2" borderId="0" xfId="3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44" fontId="0" fillId="2" borderId="4" xfId="3" applyFont="1" applyFill="1" applyBorder="1" applyAlignment="1">
      <alignment vertical="center"/>
    </xf>
  </cellXfs>
  <cellStyles count="4">
    <cellStyle name="Naslov" xfId="1" builtinId="15"/>
    <cellStyle name="Naslov 1" xfId="2" builtinId="16" customBuiltin="1"/>
    <cellStyle name="Navadno" xfId="0" builtinId="0" customBuiltin="1"/>
    <cellStyle name="Valuta" xfId="3" builtinId="4"/>
  </cellStyles>
  <dxfs count="28"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font>
        <name val="Cambria"/>
        <scheme val="major"/>
      </font>
    </dxf>
    <dxf>
      <numFmt numFmtId="164" formatCode="&quot;$&quot;#,##0_);[Red]\(&quot;$&quot;#,##0\)"/>
    </dxf>
    <dxf>
      <numFmt numFmtId="12" formatCode="#,##0.00\ &quot;€&quot;;[Red]\-#,##0.00\ &quot;€&quot;"/>
    </dxf>
    <dxf>
      <numFmt numFmtId="12" formatCode="#,##0.00\ &quot;€&quot;;[Red]\-#,##0.00\ &quot;€&quot;"/>
      <protection locked="0" hidden="0"/>
    </dxf>
    <dxf>
      <numFmt numFmtId="12" formatCode="#,##0.00\ &quot;€&quot;;[Red]\-#,##0.00\ &quot;€&quot;"/>
    </dxf>
    <dxf>
      <numFmt numFmtId="12" formatCode="#,##0.00\ &quot;€&quot;;[Red]\-#,##0.00\ &quot;€&quot;"/>
      <protection locked="0" hidden="0"/>
    </dxf>
    <dxf>
      <numFmt numFmtId="12" formatCode="#,##0.00\ &quot;€&quot;;[Red]\-#,##0.00\ &quot;€&quot;"/>
    </dxf>
    <dxf>
      <numFmt numFmtId="12" formatCode="#,##0.00\ &quot;€&quot;;[Red]\-#,##0.00\ &quot;€&quot;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alignment horizontal="right" readingOrder="0"/>
    </dxf>
    <dxf>
      <numFmt numFmtId="12" formatCode="#,##0.00\ &quot;€&quot;;[Red]\-#,##0.00\ &quot;€&quot;"/>
    </dxf>
    <dxf>
      <numFmt numFmtId="167" formatCode="#,##0.00\ _€;[Red]\-#,##0.00\ _€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27"/>
      <tableStyleElement type="headerRow" dxfId="26"/>
    </tableStyle>
    <tableStyle name="Family Budget PivotTable" table="0" count="5">
      <tableStyleElement type="wholeTable" dxfId="25"/>
      <tableStyleElement type="headerRow" dxfId="24"/>
      <tableStyleElement type="totalRow" dxfId="23"/>
      <tableStyleElement type="firstRowStripe" dxfId="22"/>
      <tableStyleElement type="pageFieldLabels" dxfId="21"/>
    </tableStyle>
    <tableStyle name="Family Budget Table Style" pivot="0" count="4">
      <tableStyleElement type="wholeTable" dxfId="20"/>
      <tableStyleElement type="headerRow" dxfId="19"/>
      <tableStyleElement type="totalRow" dxfId="18"/>
      <tableStyleElement type="firstRowStripe" dxfId="17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[2303-05-proracun.xlsx]dodatno!BudgetSummary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dodatno!$C$2</c:f>
              <c:strCache>
                <c:ptCount val="1"/>
                <c:pt idx="0">
                  <c:v>Vsota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l-S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dodatno!$B$3:$B$15</c:f>
              <c:strCache>
                <c:ptCount val="12"/>
                <c:pt idx="0">
                  <c:v>Darila in dobrodelnost</c:v>
                </c:pt>
                <c:pt idx="1">
                  <c:v>Davki</c:v>
                </c:pt>
                <c:pt idx="2">
                  <c:v>Hišni ljubljenčki</c:v>
                </c:pt>
                <c:pt idx="3">
                  <c:v>Hrana</c:v>
                </c:pt>
                <c:pt idx="4">
                  <c:v>Krediti</c:v>
                </c:pt>
                <c:pt idx="5">
                  <c:v>Namestitev</c:v>
                </c:pt>
                <c:pt idx="6">
                  <c:v>Osebna nega</c:v>
                </c:pt>
                <c:pt idx="7">
                  <c:v>Otroci</c:v>
                </c:pt>
                <c:pt idx="8">
                  <c:v>Prevoz</c:v>
                </c:pt>
                <c:pt idx="9">
                  <c:v>Prihranki ali naložbe</c:v>
                </c:pt>
                <c:pt idx="10">
                  <c:v>Zabava</c:v>
                </c:pt>
                <c:pt idx="11">
                  <c:v>Zavarovanje</c:v>
                </c:pt>
              </c:strCache>
            </c:strRef>
          </c:cat>
          <c:val>
            <c:numRef>
              <c:f>dodatno!$C$3:$C$15</c:f>
              <c:numCache>
                <c:formatCode>"€"#,##0.00_);[Red]\("€"#,##0.00\)</c:formatCode>
                <c:ptCount val="12"/>
                <c:pt idx="0">
                  <c:v>40</c:v>
                </c:pt>
                <c:pt idx="1">
                  <c:v>50</c:v>
                </c:pt>
                <c:pt idx="2">
                  <c:v>90</c:v>
                </c:pt>
                <c:pt idx="3">
                  <c:v>660</c:v>
                </c:pt>
                <c:pt idx="4">
                  <c:v>200</c:v>
                </c:pt>
                <c:pt idx="5">
                  <c:v>525</c:v>
                </c:pt>
                <c:pt idx="6">
                  <c:v>140</c:v>
                </c:pt>
                <c:pt idx="7">
                  <c:v>240</c:v>
                </c:pt>
                <c:pt idx="8">
                  <c:v>545</c:v>
                </c:pt>
                <c:pt idx="9">
                  <c:v>100</c:v>
                </c:pt>
                <c:pt idx="10">
                  <c:v>193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F-41EE-A320-533FE6932F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mese&#269;ni stro&#353;k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ese&#269;no poro&#269;il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Enter Expenses" descr="&quot;&quot;" title="Enter Expenses button">
          <a:hlinkClick xmlns:r="http://schemas.openxmlformats.org/officeDocument/2006/relationships" r:id="rId1" tooltip="Click to view or enter expenses"/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l-SI" sz="1100">
              <a:solidFill>
                <a:schemeClr val="tx2"/>
              </a:solidFill>
              <a:latin typeface="+mn-lt"/>
              <a:ea typeface="+mn-ea"/>
              <a:cs typeface="+mn-cs"/>
            </a:rPr>
            <a:t>Vnos</a:t>
          </a:r>
          <a:r>
            <a:rPr lang="sl-SI" sz="1100" baseline="0">
              <a:solidFill>
                <a:schemeClr val="tx2"/>
              </a:solidFill>
              <a:latin typeface="+mn-lt"/>
              <a:ea typeface="+mn-ea"/>
              <a:cs typeface="+mn-cs"/>
            </a:rPr>
            <a:t> stroškov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BudgetOverview" descr="Pie chart showing percentage of expenses by category" title="Budget Overview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Page Divider" title="Page Divider"/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885823</xdr:colOff>
      <xdr:row>0</xdr:row>
      <xdr:rowOff>85725</xdr:rowOff>
    </xdr:from>
    <xdr:to>
      <xdr:col>13</xdr:col>
      <xdr:colOff>1047732</xdr:colOff>
      <xdr:row>0</xdr:row>
      <xdr:rowOff>533400</xdr:rowOff>
    </xdr:to>
    <xdr:grpSp>
      <xdr:nvGrpSpPr>
        <xdr:cNvPr id="1027" name="Wheat" descr="Image of single wheat stalk with subdued color" title="Page art"/>
        <xdr:cNvGrpSpPr>
          <a:grpSpLocks noChangeAspect="1"/>
        </xdr:cNvGrpSpPr>
      </xdr:nvGrpSpPr>
      <xdr:grpSpPr bwMode="auto">
        <a:xfrm>
          <a:off x="9936690" y="85725"/>
          <a:ext cx="2625709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/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/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eeform 14"/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eeform 15"/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/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/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Freeform 21"/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Freeform 22"/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Freeform 23"/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Freeform 24"/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Freeform 25"/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Freeform 26"/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Freeform 27"/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Freeform 28"/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Freeform 29"/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Freeform 30"/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Freeform 31"/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Freeform 32"/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Freeform 33"/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Freeform 34"/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Freeform 35"/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Freeform 36"/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Freeform 37"/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Freeform 38"/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Freeform 39"/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Freeform 40"/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Freeform 41"/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Freeform 42"/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Freeform 43"/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Freeform 44"/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Freeform 45"/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Red clover" descr="Image of red clover with subdued color." title="Page art"/>
        <xdr:cNvGrpSpPr>
          <a:grpSpLocks noChangeAspect="1"/>
        </xdr:cNvGrpSpPr>
      </xdr:nvGrpSpPr>
      <xdr:grpSpPr bwMode="auto">
        <a:xfrm>
          <a:off x="6342592" y="2581275"/>
          <a:ext cx="742950" cy="4526492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Freeform 50"/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Freeform 51"/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Freeform 52"/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Freeform 53"/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Freeform 54"/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Freeform 55"/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Freeform 56"/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Freeform 57"/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Freeform 58"/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Freeform 59"/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Freeform 60"/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Freeform 61"/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Freeform 62"/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Freeform 63"/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Freeform 64"/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Freeform 65"/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Freeform 66"/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Freeform 67"/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Freeform 68"/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Freeform 69"/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Freeform 70"/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Freeform 71"/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Freeform 72"/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Freeform 73"/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Freeform 74"/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Freeform 75"/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Freeform 76"/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Freeform 77"/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Freeform 78"/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Freeform 79"/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Freeform 80"/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Freeform 81"/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Freeform 82"/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Freeform 83"/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Freeform 84"/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Freeform 85"/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Freeform 86"/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Freeform 87"/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Freeform 88"/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Freeform 89"/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Freeform 90"/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Freeform 91"/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Freeform 92"/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Freeform 93"/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Freeform 94"/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Freeform 95"/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Freeform 96"/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Freeform 97"/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Freeform 98"/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Freeform 99"/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Freeform 100"/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Freeform 101"/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Freeform 102"/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Freeform 103"/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Freeform 104"/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Freeform 105"/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Freeform 106"/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Freeform 107"/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Freeform 108"/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Freeform 109"/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Freeform 110"/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Freeform 111"/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Freeform 112"/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Freeform 113"/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Freeform 114"/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Freeform 115"/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Freeform 116"/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Freeform 117"/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Freeform 118"/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Freeform 119"/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Freeform 120"/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Freeform 121"/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152401</xdr:colOff>
      <xdr:row>1</xdr:row>
      <xdr:rowOff>101603</xdr:rowOff>
    </xdr:from>
    <xdr:to>
      <xdr:col>13</xdr:col>
      <xdr:colOff>990601</xdr:colOff>
      <xdr:row>6</xdr:row>
      <xdr:rowOff>33869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Kategori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85468" y="872070"/>
              <a:ext cx="6019800" cy="11006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Budget Report" descr="&quot;&quot;" title="Budget Report button">
          <a:hlinkClick xmlns:r="http://schemas.openxmlformats.org/officeDocument/2006/relationships" r:id="rId1" tooltip="Click to view Budget Report"/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l-SI" sz="1100">
              <a:solidFill>
                <a:schemeClr val="tx2"/>
              </a:solidFill>
              <a:latin typeface="+mn-lt"/>
              <a:ea typeface="+mn-ea"/>
              <a:cs typeface="+mn-cs"/>
            </a:rPr>
            <a:t>Poročilo</a:t>
          </a:r>
          <a:r>
            <a:rPr lang="sl-SI" sz="1100" baseline="0">
              <a:solidFill>
                <a:schemeClr val="tx2"/>
              </a:solidFill>
              <a:latin typeface="+mn-lt"/>
              <a:ea typeface="+mn-ea"/>
              <a:cs typeface="+mn-cs"/>
            </a:rPr>
            <a:t> proračuna</a:t>
          </a:r>
          <a:endParaRPr lang="en-US" sz="1100">
            <a:solidFill>
              <a:schemeClr val="tx2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želj Gregor" refreshedDate="44198.801816319443" missingItemsLimit="0" createdVersion="5" refreshedVersion="6" minRefreshableVersion="3" recordCount="56">
  <cacheSource type="worksheet">
    <worksheetSource name="BudgetDetails"/>
  </cacheSource>
  <cacheFields count="6">
    <cacheField name="Opis" numFmtId="0">
      <sharedItems count="54">
        <s v="Obšolske dejavnosti"/>
        <s v="Zdravje in dobro počutje"/>
        <s v="Šolske potrebščine"/>
        <s v="Šolnina"/>
        <s v="Koncerti"/>
        <s v="Gledališče"/>
        <s v="Kino"/>
        <s v="Glasba"/>
        <s v="Športni dogodki"/>
        <s v="Nakup video/DVD"/>
        <s v="Izposoja video/DVD"/>
        <s v="Restavracije"/>
        <s v="Živila"/>
        <s v="Dobrodelnost 1"/>
        <s v="Dobrodelnost 2"/>
        <s v="Darilo 1"/>
        <s v="Darilo 2"/>
        <s v="Kabelska/satelitska TV"/>
        <s v="Elektrika"/>
        <s v="Plin"/>
        <s v="Čiščenje"/>
        <s v="Vzdrževanje"/>
        <s v="Posojilo ali najemnina"/>
        <s v="Kurilno olje"/>
        <s v="Internet"/>
        <s v="Mobilna telefonija"/>
        <s v="Stacionarna telefonija"/>
        <s v="Zaloge"/>
        <s v="Odvoz smeti"/>
        <s v="Voda in kanalizacija"/>
        <s v="Zdravstveno zavarovanje"/>
        <s v="Zavarovanje doma"/>
        <s v="Življenjsko zavarovanje"/>
        <s v="Kreditna kartica 1"/>
        <s v="Kreditna kartica 2"/>
        <s v="Kreditna kartica 3"/>
        <s v="Osebno posojilo"/>
        <s v="Posojilo za študij"/>
        <s v="Oblačila"/>
        <s v="Čistilnica"/>
        <s v="Frizer/maniker"/>
        <s v="Hrana"/>
        <s v="Nega"/>
        <s v="Zdravje"/>
        <s v="Igrače"/>
        <s v="Naložbeni račun"/>
        <s v="Pokojninski račun"/>
        <s v="Državni"/>
        <s v="Občinski"/>
        <s v="Avtobus/vlak/taksi"/>
        <s v="Gorivo"/>
        <s v="Zavarovanje"/>
        <s v="Parkirnina"/>
        <s v="Odplačilo vozila"/>
      </sharedItems>
    </cacheField>
    <cacheField name="Kategorija" numFmtId="0">
      <sharedItems count="12">
        <s v="Otroci"/>
        <s v="Zabava"/>
        <s v="Hrana"/>
        <s v="Darila in dobrodelnost"/>
        <s v="Namestitev"/>
        <s v="Zavarovanje"/>
        <s v="Krediti"/>
        <s v="Osebna nega"/>
        <s v="Hišni ljubljenčki"/>
        <s v="Prihranki ali naložbe"/>
        <s v="Davki"/>
        <s v="Prevoz"/>
      </sharedItems>
    </cacheField>
    <cacheField name="Predvideni stroški" numFmtId="8">
      <sharedItems containsString="0" containsBlank="1" containsNumber="1" containsInteger="1" minValue="0" maxValue="600"/>
    </cacheField>
    <cacheField name="Dejanski stroški" numFmtId="8">
      <sharedItems containsString="0" containsBlank="1" containsNumber="1" containsInteger="1" minValue="15" maxValue="580"/>
    </cacheField>
    <cacheField name="Razlika" numFmtId="8">
      <sharedItems containsSemiMixedTypes="0" containsString="0" containsNumber="1" containsInteger="1" minValue="-40" maxValue="50"/>
    </cacheField>
    <cacheField name="Dejanski pregled stroškov" numFmtId="164">
      <sharedItems containsSemiMixedTypes="0" containsString="0" containsNumber="1" containsInteger="1" minValue="0" maxValue="58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x v="0"/>
    <n v="100"/>
    <n v="120"/>
    <n v="-20"/>
    <n v="120"/>
  </r>
  <r>
    <x v="1"/>
    <x v="0"/>
    <m/>
    <m/>
    <n v="0"/>
    <n v="0"/>
  </r>
  <r>
    <x v="2"/>
    <x v="0"/>
    <n v="30"/>
    <n v="20"/>
    <n v="10"/>
    <n v="20"/>
  </r>
  <r>
    <x v="3"/>
    <x v="0"/>
    <n v="100"/>
    <n v="100"/>
    <n v="0"/>
    <n v="100"/>
  </r>
  <r>
    <x v="4"/>
    <x v="1"/>
    <n v="50"/>
    <n v="40"/>
    <n v="10"/>
    <n v="40"/>
  </r>
  <r>
    <x v="5"/>
    <x v="1"/>
    <n v="50"/>
    <n v="30"/>
    <n v="20"/>
    <n v="30"/>
  </r>
  <r>
    <x v="6"/>
    <x v="1"/>
    <n v="40"/>
    <n v="28"/>
    <n v="12"/>
    <n v="28"/>
  </r>
  <r>
    <x v="7"/>
    <x v="1"/>
    <n v="40"/>
    <n v="30"/>
    <n v="10"/>
    <n v="30"/>
  </r>
  <r>
    <x v="8"/>
    <x v="1"/>
    <n v="0"/>
    <n v="40"/>
    <n v="-40"/>
    <n v="40"/>
  </r>
  <r>
    <x v="9"/>
    <x v="1"/>
    <m/>
    <m/>
    <n v="0"/>
    <n v="0"/>
  </r>
  <r>
    <x v="10"/>
    <x v="1"/>
    <n v="30"/>
    <n v="25"/>
    <n v="5"/>
    <n v="25"/>
  </r>
  <r>
    <x v="11"/>
    <x v="2"/>
    <n v="100"/>
    <n v="80"/>
    <n v="20"/>
    <n v="80"/>
  </r>
  <r>
    <x v="12"/>
    <x v="2"/>
    <n v="600"/>
    <n v="580"/>
    <n v="20"/>
    <n v="580"/>
  </r>
  <r>
    <x v="13"/>
    <x v="3"/>
    <n v="20"/>
    <n v="20"/>
    <n v="0"/>
    <n v="20"/>
  </r>
  <r>
    <x v="14"/>
    <x v="3"/>
    <n v="15"/>
    <n v="20"/>
    <n v="-5"/>
    <n v="20"/>
  </r>
  <r>
    <x v="15"/>
    <x v="3"/>
    <m/>
    <m/>
    <n v="0"/>
    <n v="0"/>
  </r>
  <r>
    <x v="16"/>
    <x v="3"/>
    <m/>
    <m/>
    <n v="0"/>
    <n v="0"/>
  </r>
  <r>
    <x v="17"/>
    <x v="4"/>
    <n v="40"/>
    <n v="40"/>
    <n v="0"/>
    <n v="40"/>
  </r>
  <r>
    <x v="18"/>
    <x v="4"/>
    <n v="45"/>
    <n v="50"/>
    <n v="-5"/>
    <n v="50"/>
  </r>
  <r>
    <x v="19"/>
    <x v="4"/>
    <n v="80"/>
    <n v="100"/>
    <n v="-20"/>
    <n v="100"/>
  </r>
  <r>
    <x v="20"/>
    <x v="4"/>
    <m/>
    <m/>
    <n v="0"/>
    <n v="0"/>
  </r>
  <r>
    <x v="21"/>
    <x v="4"/>
    <n v="200"/>
    <n v="150"/>
    <n v="50"/>
    <n v="150"/>
  </r>
  <r>
    <x v="22"/>
    <x v="4"/>
    <m/>
    <m/>
    <n v="0"/>
    <n v="0"/>
  </r>
  <r>
    <x v="23"/>
    <x v="4"/>
    <m/>
    <m/>
    <n v="0"/>
    <n v="0"/>
  </r>
  <r>
    <x v="24"/>
    <x v="4"/>
    <n v="40"/>
    <n v="38"/>
    <n v="2"/>
    <n v="38"/>
  </r>
  <r>
    <x v="25"/>
    <x v="4"/>
    <n v="30"/>
    <n v="28"/>
    <n v="2"/>
    <n v="28"/>
  </r>
  <r>
    <x v="26"/>
    <x v="4"/>
    <n v="20"/>
    <n v="16"/>
    <n v="4"/>
    <n v="16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130"/>
    <n v="130"/>
    <n v="0"/>
    <n v="130"/>
  </r>
  <r>
    <x v="31"/>
    <x v="5"/>
    <n v="50"/>
    <n v="55"/>
    <n v="-5"/>
    <n v="55"/>
  </r>
  <r>
    <x v="32"/>
    <x v="5"/>
    <n v="25"/>
    <n v="23"/>
    <n v="2"/>
    <n v="23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1"/>
    <x v="7"/>
    <m/>
    <m/>
    <n v="0"/>
    <n v="0"/>
  </r>
  <r>
    <x v="41"/>
    <x v="8"/>
    <n v="100"/>
    <n v="75"/>
    <n v="25"/>
    <n v="75"/>
  </r>
  <r>
    <x v="42"/>
    <x v="8"/>
    <n v="20"/>
    <n v="15"/>
    <n v="5"/>
    <n v="15"/>
  </r>
  <r>
    <x v="43"/>
    <x v="8"/>
    <m/>
    <m/>
    <n v="0"/>
    <n v="0"/>
  </r>
  <r>
    <x v="44"/>
    <x v="8"/>
    <m/>
    <m/>
    <n v="0"/>
    <n v="0"/>
  </r>
  <r>
    <x v="45"/>
    <x v="9"/>
    <n v="100"/>
    <n v="100"/>
    <n v="0"/>
    <n v="100"/>
  </r>
  <r>
    <x v="46"/>
    <x v="9"/>
    <m/>
    <m/>
    <n v="0"/>
    <n v="0"/>
  </r>
  <r>
    <x v="47"/>
    <x v="10"/>
    <n v="50"/>
    <n v="50"/>
    <n v="0"/>
    <n v="50"/>
  </r>
  <r>
    <x v="48"/>
    <x v="10"/>
    <m/>
    <m/>
    <n v="0"/>
    <n v="0"/>
  </r>
  <r>
    <x v="49"/>
    <x v="11"/>
    <n v="40"/>
    <n v="38"/>
    <n v="2"/>
    <n v="38"/>
  </r>
  <r>
    <x v="50"/>
    <x v="11"/>
    <n v="100"/>
    <n v="120"/>
    <n v="-20"/>
    <n v="120"/>
  </r>
  <r>
    <x v="51"/>
    <x v="11"/>
    <n v="40"/>
    <n v="37"/>
    <n v="3"/>
    <n v="37"/>
  </r>
  <r>
    <x v="21"/>
    <x v="11"/>
    <n v="80"/>
    <n v="50"/>
    <n v="30"/>
    <n v="50"/>
  </r>
  <r>
    <x v="52"/>
    <x v="11"/>
    <m/>
    <m/>
    <n v="0"/>
    <n v="0"/>
  </r>
  <r>
    <x v="53"/>
    <x v="11"/>
    <n v="300"/>
    <n v="300"/>
    <n v="0"/>
    <n v="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SummaryPivotTable" cacheId="0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Kategorija">
  <location ref="K9:N34" firstHeaderRow="0" firstDataRow="1" firstDataCol="1"/>
  <pivotFields count="6">
    <pivotField axis="axisRow" showAll="0" insertBlankRow="1" defaultSubtotal="0">
      <items count="54">
        <item x="49"/>
        <item x="39"/>
        <item x="20"/>
        <item x="15"/>
        <item x="16"/>
        <item x="13"/>
        <item x="14"/>
        <item x="47"/>
        <item x="18"/>
        <item x="40"/>
        <item x="7"/>
        <item x="5"/>
        <item x="50"/>
        <item x="41"/>
        <item x="44"/>
        <item x="24"/>
        <item x="10"/>
        <item x="17"/>
        <item x="6"/>
        <item x="4"/>
        <item x="33"/>
        <item x="34"/>
        <item x="35"/>
        <item x="23"/>
        <item x="25"/>
        <item x="9"/>
        <item x="45"/>
        <item x="42"/>
        <item x="48"/>
        <item x="38"/>
        <item x="0"/>
        <item x="53"/>
        <item x="28"/>
        <item x="36"/>
        <item x="52"/>
        <item x="19"/>
        <item x="46"/>
        <item x="22"/>
        <item x="37"/>
        <item x="11"/>
        <item x="26"/>
        <item x="3"/>
        <item x="2"/>
        <item x="8"/>
        <item x="29"/>
        <item x="21"/>
        <item x="27"/>
        <item x="51"/>
        <item x="31"/>
        <item x="43"/>
        <item x="1"/>
        <item x="30"/>
        <item x="12"/>
        <item x="32"/>
      </items>
    </pivotField>
    <pivotField axis="axisRow" showAll="0" insertBlankRow="1" defaultSubtotal="0">
      <items count="12">
        <item sd="0" x="3"/>
        <item sd="0" x="10"/>
        <item sd="0" x="8"/>
        <item sd="0" x="2"/>
        <item sd="0" x="6"/>
        <item sd="0" x="4"/>
        <item sd="0" x="7"/>
        <item sd="0" x="0"/>
        <item sd="0" x="11"/>
        <item sd="0" x="9"/>
        <item sd="0" x="1"/>
        <item sd="0" x="5"/>
      </items>
    </pivotField>
    <pivotField name="Predvideni stroški2" dataField="1" showAll="0" insertBlankRow="1" defaultSubtotal="0"/>
    <pivotField name="Dejanski stroški2" dataField="1" showAll="0" insertBlankRow="1" defaultSubtotal="0"/>
    <pivotField name="Razlika2" dataField="1" numFmtId="8" showAll="0" insertBlankRow="1" defaultSubtotal="0"/>
    <pivotField numFmtId="164" showAll="0" insertBlankRow="1" defaultSubtota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dvideni stroški" fld="2" baseField="0" baseItem="3"/>
    <dataField name="Dejanski stroški" fld="3" baseField="0" baseItem="3"/>
    <dataField name="Razlika" fld="4" baseField="0" baseItem="0"/>
  </dataFields>
  <formats count="3"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Summary of projected cost, actual cost, and difference for all expenses listed on the Budget Details sheet. " hideValuesRow="1"/>
    </ext>
  </extLst>
</pivotTableDefinition>
</file>

<file path=xl/pivotTables/pivotTable2.xml><?xml version="1.0" encoding="utf-8"?>
<pivotTableDefinition xmlns="http://schemas.openxmlformats.org/spreadsheetml/2006/main" name="BudgetSummary" cacheId="0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Kategorija">
  <location ref="B2:C15" firstHeaderRow="1" firstDataRow="1" firstDataCol="1"/>
  <pivotFields count="6">
    <pivotField showAll="0" defaultSubtotal="0"/>
    <pivotField axis="axisRow" showAll="0" defaultSubtotal="0">
      <items count="12">
        <item x="3"/>
        <item x="10"/>
        <item n="Hišni ljubljenčki" x="8"/>
        <item x="2"/>
        <item x="6"/>
        <item x="4"/>
        <item x="7"/>
        <item x="0"/>
        <item x="11"/>
        <item x="9"/>
        <item x="1"/>
        <item x="5"/>
      </items>
    </pivotField>
    <pivotField showAll="0" defaultSubtotal="0"/>
    <pivotField dataField="1" showAll="0" defaultSubtotal="0"/>
    <pivotField numFmtId="8" showAll="0" defaultSubtotal="0"/>
    <pivotField numFmtId="164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Dejanski stroški2" fld="3" baseField="1" baseItem="2"/>
  </dataFields>
  <formats count="4"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Summary of all actual costs by category on the Budget Details sheet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azčlenjevalnik_Kategorija" sourceName="Kategorija">
  <pivotTables>
    <pivotTable tabId="4" name="BudgetSummaryPivotTable"/>
  </pivotTables>
  <data>
    <tabular pivotCacheId="2">
      <items count="12">
        <i x="3" s="1"/>
        <i x="10" s="1"/>
        <i x="8" s="1"/>
        <i x="2" s="1"/>
        <i x="6" s="1"/>
        <i x="4" s="1"/>
        <i x="7" s="1"/>
        <i x="0" s="1"/>
        <i x="11" s="1"/>
        <i x="9" s="1"/>
        <i x="1" s="1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ja" cache="Razčlenjevalnik_Kategorija" caption="Za izbor večih kategorij držite tipko Ctrl" columnCount="4" rowHeight="222250"/>
</slicers>
</file>

<file path=xl/tables/table1.xml><?xml version="1.0" encoding="utf-8"?>
<table xmlns="http://schemas.openxmlformats.org/spreadsheetml/2006/main" id="1" name="BudgetDetails" displayName="BudgetDetails" ref="B2:G59" totalsRowCount="1" headerRowDxfId="12">
  <autoFilter ref="B2:G58"/>
  <sortState ref="B2:G60">
    <sortCondition ref="C2:C60"/>
    <sortCondition ref="B2:B60"/>
  </sortState>
  <tableColumns count="6">
    <tableColumn id="2" name="Opis" totalsRowLabel="Skupaj"/>
    <tableColumn id="1" name="Kategorija"/>
    <tableColumn id="3" name="Predvideni stroški" totalsRowFunction="sum" dataDxfId="11" totalsRowDxfId="10"/>
    <tableColumn id="4" name="Dejanski stroški" totalsRowFunction="sum" dataDxfId="9" totalsRowDxfId="8"/>
    <tableColumn id="5" name="Razlika" totalsRowFunction="sum" dataDxfId="7" totalsRowDxfId="6">
      <calculatedColumnFormula>BudgetDetails[[#This Row],[Predvideni stroški]]-BudgetDetails[[#This Row],[Dejanski stroški]]</calculatedColumnFormula>
    </tableColumn>
    <tableColumn id="6" name="Dejanski pregled stroškov" totalsRowDxfId="5">
      <calculatedColumnFormula>BudgetDetails[[#This Row],[Dejanski stroški]]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monthly expenses by category. Includes projected and actual costs, and calculates difference."/>
    </ext>
  </extLst>
</table>
</file>

<file path=xl/tables/table2.xml><?xml version="1.0" encoding="utf-8"?>
<table xmlns="http://schemas.openxmlformats.org/spreadsheetml/2006/main" id="2" name="BudgetCategoryLookup" displayName="BudgetCategoryLookup" ref="E2:E14" totalsRowShown="0" headerRowDxfId="0">
  <autoFilter ref="E2:E14">
    <filterColumn colId="0">
      <filters>
        <filter val="Krediti"/>
      </filters>
    </filterColumn>
  </autoFilter>
  <sortState ref="E2:E13">
    <sortCondition ref="E1:E13"/>
  </sortState>
  <tableColumns count="1">
    <tableColumn id="1" name="Seznam kategorij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 of categories available in the Category drop down on the Budget Details sheet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P232"/>
  <sheetViews>
    <sheetView showGridLines="0" tabSelected="1" zoomScale="90" zoomScaleNormal="90" workbookViewId="0">
      <selection activeCell="D8" sqref="D8"/>
    </sheetView>
  </sheetViews>
  <sheetFormatPr defaultColWidth="9" defaultRowHeight="13.8" x14ac:dyDescent="0.3"/>
  <cols>
    <col min="1" max="1" width="2" style="9" customWidth="1"/>
    <col min="2" max="2" width="19.5" style="9" customWidth="1"/>
    <col min="3" max="3" width="14.19921875" style="9" customWidth="1"/>
    <col min="4" max="4" width="11.5" style="9" customWidth="1"/>
    <col min="5" max="5" width="2" style="9" customWidth="1"/>
    <col min="6" max="6" width="15.5" style="9" customWidth="1"/>
    <col min="7" max="7" width="11.69921875" style="9" customWidth="1"/>
    <col min="8" max="8" width="4" style="9" customWidth="1"/>
    <col min="9" max="9" width="2.5" style="9" customWidth="1"/>
    <col min="10" max="10" width="11.69921875" style="9" customWidth="1"/>
    <col min="11" max="11" width="24" style="9" customWidth="1"/>
    <col min="12" max="12" width="15.796875" style="57" bestFit="1" customWidth="1"/>
    <col min="13" max="13" width="16.5" style="57" customWidth="1"/>
    <col min="14" max="14" width="14.59765625" style="57" customWidth="1"/>
    <col min="15" max="15" width="0.8984375" style="9" customWidth="1"/>
    <col min="16" max="16" width="8.796875" customWidth="1"/>
    <col min="17" max="16384" width="9" style="9"/>
  </cols>
  <sheetData>
    <row r="1" spans="1:15" ht="60.75" customHeight="1" x14ac:dyDescent="0.3">
      <c r="B1" s="10" t="s">
        <v>19</v>
      </c>
      <c r="C1" s="11"/>
      <c r="D1" s="11"/>
      <c r="E1" s="11"/>
      <c r="F1" s="12"/>
      <c r="G1" s="12"/>
      <c r="H1" s="12"/>
      <c r="I1" s="14"/>
      <c r="J1" s="10" t="s">
        <v>20</v>
      </c>
      <c r="K1" s="10"/>
      <c r="L1" s="52"/>
      <c r="M1" s="52"/>
      <c r="N1" s="52"/>
    </row>
    <row r="2" spans="1:15" ht="30.75" customHeight="1" x14ac:dyDescent="0.3">
      <c r="A2" s="15"/>
      <c r="B2" s="16" t="s">
        <v>22</v>
      </c>
      <c r="D2" s="17"/>
      <c r="E2" s="18"/>
      <c r="H2" s="17"/>
      <c r="K2" s="20"/>
      <c r="L2" s="53"/>
      <c r="M2" s="53"/>
      <c r="N2" s="53"/>
    </row>
    <row r="3" spans="1:15" ht="15" customHeight="1" x14ac:dyDescent="0.3">
      <c r="A3" s="15"/>
      <c r="B3" s="21" t="s">
        <v>26</v>
      </c>
      <c r="C3" s="43" t="s">
        <v>27</v>
      </c>
      <c r="E3" s="17"/>
      <c r="G3" s="58">
        <f>D17-SUM(BudgetDetails[Predvideni stroški])</f>
        <v>1665</v>
      </c>
      <c r="H3" s="17"/>
      <c r="K3" s="20"/>
      <c r="L3" s="53"/>
      <c r="M3" s="53"/>
      <c r="N3" s="53"/>
    </row>
    <row r="4" spans="1:15" ht="15" customHeight="1" x14ac:dyDescent="0.3">
      <c r="A4" s="15"/>
      <c r="B4" s="21" t="s">
        <v>28</v>
      </c>
      <c r="C4" s="43" t="s">
        <v>29</v>
      </c>
      <c r="E4" s="17"/>
      <c r="G4" s="58">
        <f>D11-SUM(BudgetDetails[Dejanski stroški])</f>
        <v>1784</v>
      </c>
      <c r="H4" s="17"/>
      <c r="K4" s="20"/>
      <c r="L4" s="53"/>
      <c r="M4" s="53"/>
      <c r="N4" s="53"/>
    </row>
    <row r="5" spans="1:15" ht="15" customHeight="1" x14ac:dyDescent="0.3">
      <c r="B5" s="21" t="s">
        <v>30</v>
      </c>
      <c r="C5" s="43" t="s">
        <v>31</v>
      </c>
      <c r="E5" s="17"/>
      <c r="G5" s="58">
        <f>G4-G3</f>
        <v>119</v>
      </c>
      <c r="H5" s="22"/>
      <c r="K5" s="20"/>
      <c r="L5" s="53"/>
      <c r="M5" s="53"/>
      <c r="N5" s="53"/>
    </row>
    <row r="6" spans="1:15" ht="15" customHeight="1" x14ac:dyDescent="0.3">
      <c r="B6" s="23"/>
      <c r="C6" s="11"/>
      <c r="D6" s="24"/>
      <c r="E6" s="11"/>
      <c r="F6" s="11"/>
      <c r="G6" s="11"/>
      <c r="H6" s="24"/>
      <c r="K6" s="20"/>
      <c r="L6" s="53"/>
      <c r="M6" s="53"/>
      <c r="N6" s="53"/>
    </row>
    <row r="7" spans="1:15" ht="30" customHeight="1" x14ac:dyDescent="0.3">
      <c r="A7" s="17"/>
      <c r="B7" s="25" t="s">
        <v>23</v>
      </c>
      <c r="C7" s="18"/>
      <c r="D7" s="26"/>
      <c r="E7" s="27"/>
      <c r="F7" s="25" t="s">
        <v>16</v>
      </c>
      <c r="G7" s="28"/>
      <c r="H7" s="18"/>
      <c r="J7" s="47" t="s">
        <v>21</v>
      </c>
      <c r="K7" s="46"/>
      <c r="L7" s="54"/>
      <c r="M7" s="54"/>
      <c r="N7" s="54"/>
    </row>
    <row r="8" spans="1:15" ht="15" customHeight="1" x14ac:dyDescent="0.3">
      <c r="A8" s="17"/>
      <c r="B8" s="63" t="s">
        <v>24</v>
      </c>
      <c r="C8" s="17" t="s">
        <v>32</v>
      </c>
      <c r="D8" s="62">
        <v>2300</v>
      </c>
      <c r="E8" s="29"/>
      <c r="F8" s="63" t="s">
        <v>24</v>
      </c>
      <c r="G8" s="64">
        <f>SUM(BudgetDetails[Dejanski stroški])</f>
        <v>2991</v>
      </c>
      <c r="H8" s="17"/>
      <c r="K8" s="45"/>
      <c r="L8" s="55"/>
      <c r="M8" s="55"/>
      <c r="N8" s="56"/>
    </row>
    <row r="9" spans="1:15" ht="15" customHeight="1" x14ac:dyDescent="0.3">
      <c r="A9" s="17"/>
      <c r="B9" s="63"/>
      <c r="C9" s="17" t="s">
        <v>33</v>
      </c>
      <c r="D9" s="62">
        <v>1925</v>
      </c>
      <c r="E9" s="29"/>
      <c r="F9" s="63"/>
      <c r="G9" s="64"/>
      <c r="H9" s="17"/>
      <c r="K9" s="44" t="s">
        <v>15</v>
      </c>
      <c r="L9" s="60" t="s">
        <v>37</v>
      </c>
      <c r="M9" s="60" t="s">
        <v>38</v>
      </c>
      <c r="N9" s="60" t="s">
        <v>30</v>
      </c>
      <c r="O9" s="30"/>
    </row>
    <row r="10" spans="1:15" ht="15" customHeight="1" x14ac:dyDescent="0.3">
      <c r="A10" s="17"/>
      <c r="B10" s="63"/>
      <c r="C10" s="17" t="s">
        <v>34</v>
      </c>
      <c r="D10" s="62">
        <v>550</v>
      </c>
      <c r="E10" s="29"/>
      <c r="F10" s="63"/>
      <c r="G10" s="64"/>
      <c r="H10" s="40"/>
      <c r="K10" s="1" t="s">
        <v>4</v>
      </c>
      <c r="L10" s="50">
        <v>35</v>
      </c>
      <c r="M10" s="50">
        <v>40</v>
      </c>
      <c r="N10" s="50">
        <v>-5</v>
      </c>
    </row>
    <row r="11" spans="1:15" ht="15" customHeight="1" x14ac:dyDescent="0.3">
      <c r="A11" s="17"/>
      <c r="B11" s="63"/>
      <c r="C11" s="31" t="s">
        <v>35</v>
      </c>
      <c r="D11" s="59">
        <f>SUM(D8:D10)</f>
        <v>4775</v>
      </c>
      <c r="E11" s="29"/>
      <c r="F11" s="63"/>
      <c r="G11" s="64"/>
      <c r="H11" s="40"/>
      <c r="K11" s="1"/>
      <c r="L11" s="50"/>
      <c r="M11" s="50"/>
      <c r="N11" s="50"/>
    </row>
    <row r="12" spans="1:15" ht="15" customHeight="1" x14ac:dyDescent="0.3">
      <c r="A12" s="17"/>
      <c r="B12" s="32"/>
      <c r="C12" s="11"/>
      <c r="D12" s="11"/>
      <c r="E12" s="33"/>
      <c r="F12" s="34"/>
      <c r="G12" s="35"/>
      <c r="H12" s="11"/>
      <c r="K12" s="1" t="s">
        <v>11</v>
      </c>
      <c r="L12" s="50">
        <v>50</v>
      </c>
      <c r="M12" s="50">
        <v>50</v>
      </c>
      <c r="N12" s="50">
        <v>0</v>
      </c>
    </row>
    <row r="13" spans="1:15" ht="15" customHeight="1" x14ac:dyDescent="0.3">
      <c r="A13" s="17"/>
      <c r="B13" s="65" t="s">
        <v>25</v>
      </c>
      <c r="C13" s="17"/>
      <c r="D13" s="17"/>
      <c r="E13" s="29"/>
      <c r="F13" s="65" t="s">
        <v>25</v>
      </c>
      <c r="G13" s="67">
        <f>SUM(BudgetDetails[Predvideni stroški])</f>
        <v>3105</v>
      </c>
      <c r="H13" s="17"/>
      <c r="K13" s="1"/>
      <c r="L13" s="50"/>
      <c r="M13" s="50"/>
      <c r="N13" s="50"/>
    </row>
    <row r="14" spans="1:15" ht="15" customHeight="1" x14ac:dyDescent="0.3">
      <c r="A14" s="17"/>
      <c r="B14" s="66"/>
      <c r="C14" s="17" t="s">
        <v>32</v>
      </c>
      <c r="D14" s="62">
        <v>2300</v>
      </c>
      <c r="E14" s="29"/>
      <c r="F14" s="66"/>
      <c r="G14" s="64"/>
      <c r="H14" s="17"/>
      <c r="K14" s="1" t="s">
        <v>9</v>
      </c>
      <c r="L14" s="50">
        <v>120</v>
      </c>
      <c r="M14" s="50">
        <v>90</v>
      </c>
      <c r="N14" s="50">
        <v>30</v>
      </c>
    </row>
    <row r="15" spans="1:15" ht="15" customHeight="1" x14ac:dyDescent="0.3">
      <c r="A15" s="17"/>
      <c r="B15" s="66"/>
      <c r="C15" s="17" t="s">
        <v>33</v>
      </c>
      <c r="D15" s="62">
        <v>1900</v>
      </c>
      <c r="E15" s="29"/>
      <c r="F15" s="66"/>
      <c r="G15" s="64"/>
      <c r="H15" s="40"/>
      <c r="K15" s="1"/>
      <c r="L15" s="50"/>
      <c r="M15" s="50"/>
      <c r="N15" s="50"/>
    </row>
    <row r="16" spans="1:15" ht="15" customHeight="1" x14ac:dyDescent="0.3">
      <c r="A16" s="17"/>
      <c r="B16" s="66"/>
      <c r="C16" s="17" t="s">
        <v>34</v>
      </c>
      <c r="D16" s="62">
        <v>570</v>
      </c>
      <c r="E16" s="29"/>
      <c r="F16" s="66"/>
      <c r="G16" s="64"/>
      <c r="H16" s="40"/>
      <c r="K16" s="1" t="s">
        <v>3</v>
      </c>
      <c r="L16" s="50">
        <v>700</v>
      </c>
      <c r="M16" s="50">
        <v>660</v>
      </c>
      <c r="N16" s="50">
        <v>40</v>
      </c>
    </row>
    <row r="17" spans="1:14" ht="15" customHeight="1" x14ac:dyDescent="0.3">
      <c r="A17" s="17"/>
      <c r="B17" s="66"/>
      <c r="C17" s="31" t="s">
        <v>35</v>
      </c>
      <c r="D17" s="59">
        <f>SUM(D14:D16)</f>
        <v>4770</v>
      </c>
      <c r="E17" s="19"/>
      <c r="F17" s="66"/>
      <c r="G17" s="64"/>
      <c r="H17" s="41"/>
      <c r="K17" s="1"/>
      <c r="L17" s="50"/>
      <c r="M17" s="50"/>
      <c r="N17" s="50"/>
    </row>
    <row r="18" spans="1:14" ht="15" customHeight="1" x14ac:dyDescent="0.3">
      <c r="A18" s="17"/>
      <c r="B18" s="36"/>
      <c r="C18" s="12"/>
      <c r="D18" s="12"/>
      <c r="E18" s="13"/>
      <c r="F18" s="34"/>
      <c r="G18" s="35"/>
      <c r="H18" s="12"/>
      <c r="K18" s="1" t="s">
        <v>7</v>
      </c>
      <c r="L18" s="50">
        <v>200</v>
      </c>
      <c r="M18" s="50">
        <v>200</v>
      </c>
      <c r="N18" s="50">
        <v>0</v>
      </c>
    </row>
    <row r="19" spans="1:14" ht="15" customHeight="1" x14ac:dyDescent="0.3">
      <c r="H19" s="17"/>
      <c r="K19" s="1"/>
      <c r="L19" s="50"/>
      <c r="M19" s="50"/>
      <c r="N19" s="50"/>
    </row>
    <row r="20" spans="1:14" ht="15" customHeight="1" x14ac:dyDescent="0.3">
      <c r="E20" s="37"/>
      <c r="H20" s="17"/>
      <c r="K20" s="1" t="s">
        <v>5</v>
      </c>
      <c r="L20" s="50">
        <v>545</v>
      </c>
      <c r="M20" s="50">
        <v>525</v>
      </c>
      <c r="N20" s="50">
        <v>20</v>
      </c>
    </row>
    <row r="21" spans="1:14" ht="15" customHeight="1" x14ac:dyDescent="0.3">
      <c r="E21" s="37"/>
      <c r="H21" s="17"/>
      <c r="K21" s="1"/>
      <c r="L21" s="50"/>
      <c r="M21" s="50"/>
      <c r="N21" s="50"/>
    </row>
    <row r="22" spans="1:14" ht="15" customHeight="1" x14ac:dyDescent="0.3">
      <c r="E22" s="37"/>
      <c r="H22" s="17"/>
      <c r="K22" s="1" t="s">
        <v>8</v>
      </c>
      <c r="L22" s="50">
        <v>150</v>
      </c>
      <c r="M22" s="50">
        <v>140</v>
      </c>
      <c r="N22" s="50">
        <v>10</v>
      </c>
    </row>
    <row r="23" spans="1:14" ht="15" customHeight="1" x14ac:dyDescent="0.3">
      <c r="E23" s="37"/>
      <c r="H23" s="17"/>
      <c r="K23" s="1"/>
      <c r="L23" s="50"/>
      <c r="M23" s="50"/>
      <c r="N23" s="50"/>
    </row>
    <row r="24" spans="1:14" ht="15" customHeight="1" x14ac:dyDescent="0.3">
      <c r="E24" s="37"/>
      <c r="H24" s="17"/>
      <c r="K24" s="1" t="s">
        <v>1</v>
      </c>
      <c r="L24" s="50">
        <v>230</v>
      </c>
      <c r="M24" s="50">
        <v>240</v>
      </c>
      <c r="N24" s="50">
        <v>-10</v>
      </c>
    </row>
    <row r="25" spans="1:14" ht="15" customHeight="1" x14ac:dyDescent="0.3">
      <c r="E25" s="37"/>
      <c r="H25" s="17"/>
      <c r="K25" s="1"/>
      <c r="L25" s="50"/>
      <c r="M25" s="50"/>
      <c r="N25" s="50"/>
    </row>
    <row r="26" spans="1:14" ht="15" customHeight="1" x14ac:dyDescent="0.3">
      <c r="E26" s="37"/>
      <c r="H26" s="17"/>
      <c r="K26" s="1" t="s">
        <v>12</v>
      </c>
      <c r="L26" s="50">
        <v>560</v>
      </c>
      <c r="M26" s="50">
        <v>545</v>
      </c>
      <c r="N26" s="50">
        <v>15</v>
      </c>
    </row>
    <row r="27" spans="1:14" ht="15" customHeight="1" x14ac:dyDescent="0.3">
      <c r="E27" s="37"/>
      <c r="H27" s="17"/>
      <c r="K27" s="1"/>
      <c r="L27" s="50"/>
      <c r="M27" s="50"/>
      <c r="N27" s="50"/>
    </row>
    <row r="28" spans="1:14" ht="15" customHeight="1" x14ac:dyDescent="0.3">
      <c r="E28" s="37"/>
      <c r="H28" s="17"/>
      <c r="K28" s="1" t="s">
        <v>10</v>
      </c>
      <c r="L28" s="50">
        <v>100</v>
      </c>
      <c r="M28" s="50">
        <v>100</v>
      </c>
      <c r="N28" s="50">
        <v>0</v>
      </c>
    </row>
    <row r="29" spans="1:14" ht="15" customHeight="1" x14ac:dyDescent="0.3">
      <c r="E29" s="37"/>
      <c r="H29" s="17"/>
      <c r="K29" s="1"/>
      <c r="L29" s="50"/>
      <c r="M29" s="50"/>
      <c r="N29" s="50"/>
    </row>
    <row r="30" spans="1:14" ht="15" customHeight="1" x14ac:dyDescent="0.3">
      <c r="E30" s="37"/>
      <c r="H30" s="17"/>
      <c r="K30" s="1" t="s">
        <v>2</v>
      </c>
      <c r="L30" s="50">
        <v>210</v>
      </c>
      <c r="M30" s="50">
        <v>193</v>
      </c>
      <c r="N30" s="50">
        <v>17</v>
      </c>
    </row>
    <row r="31" spans="1:14" ht="15" customHeight="1" x14ac:dyDescent="0.3">
      <c r="E31" s="37"/>
      <c r="H31" s="17"/>
      <c r="K31" s="1"/>
      <c r="L31" s="50"/>
      <c r="M31" s="50"/>
      <c r="N31" s="50"/>
    </row>
    <row r="32" spans="1:14" ht="15" customHeight="1" x14ac:dyDescent="0.3">
      <c r="E32" s="37"/>
      <c r="H32" s="17"/>
      <c r="K32" s="1" t="s">
        <v>6</v>
      </c>
      <c r="L32" s="50">
        <v>205</v>
      </c>
      <c r="M32" s="50">
        <v>208</v>
      </c>
      <c r="N32" s="50">
        <v>-3</v>
      </c>
    </row>
    <row r="33" spans="2:15" ht="15" customHeight="1" x14ac:dyDescent="0.3">
      <c r="E33" s="37"/>
      <c r="H33" s="17"/>
      <c r="K33" s="1"/>
      <c r="L33" s="50"/>
      <c r="M33" s="50"/>
      <c r="N33" s="50"/>
    </row>
    <row r="34" spans="2:15" ht="15" customHeight="1" x14ac:dyDescent="0.3">
      <c r="E34" s="37"/>
      <c r="H34" s="17"/>
      <c r="K34" s="1" t="s">
        <v>0</v>
      </c>
      <c r="L34" s="50">
        <v>3105</v>
      </c>
      <c r="M34" s="50">
        <v>2991</v>
      </c>
      <c r="N34" s="50">
        <v>114</v>
      </c>
    </row>
    <row r="35" spans="2:15" ht="15" customHeight="1" x14ac:dyDescent="0.3">
      <c r="E35" s="37"/>
      <c r="H35" s="17"/>
      <c r="K35"/>
      <c r="L35"/>
      <c r="M35"/>
      <c r="N35"/>
    </row>
    <row r="36" spans="2:15" ht="15" customHeight="1" x14ac:dyDescent="0.3">
      <c r="E36" s="37"/>
      <c r="F36" s="38"/>
      <c r="G36" s="38"/>
      <c r="H36" s="42"/>
      <c r="K36"/>
      <c r="L36"/>
      <c r="M36"/>
      <c r="N36"/>
    </row>
    <row r="37" spans="2:15" ht="15" customHeight="1" x14ac:dyDescent="0.3">
      <c r="E37" s="37"/>
      <c r="F37" s="38"/>
      <c r="G37" s="38"/>
      <c r="H37" s="42"/>
      <c r="K37"/>
      <c r="L37"/>
      <c r="M37"/>
      <c r="N37"/>
    </row>
    <row r="38" spans="2:15" ht="15" customHeight="1" x14ac:dyDescent="0.3">
      <c r="E38" s="37"/>
      <c r="F38" s="38"/>
      <c r="G38" s="38"/>
      <c r="H38" s="42"/>
      <c r="K38"/>
      <c r="L38"/>
      <c r="M38"/>
      <c r="N38"/>
    </row>
    <row r="39" spans="2:15" ht="15" customHeight="1" x14ac:dyDescent="0.3">
      <c r="E39" s="37"/>
      <c r="F39" s="38"/>
      <c r="G39" s="38"/>
      <c r="H39" s="42"/>
      <c r="K39"/>
      <c r="L39"/>
      <c r="M39"/>
      <c r="N39"/>
    </row>
    <row r="40" spans="2:15" ht="15" customHeight="1" x14ac:dyDescent="0.3">
      <c r="E40" s="37"/>
      <c r="F40" s="38"/>
      <c r="G40" s="38"/>
      <c r="H40" s="42"/>
      <c r="K40"/>
      <c r="L40"/>
      <c r="M40"/>
      <c r="N40"/>
    </row>
    <row r="41" spans="2:15" ht="15" customHeight="1" x14ac:dyDescent="0.3">
      <c r="E41" s="37"/>
      <c r="F41" s="38"/>
      <c r="G41" s="38"/>
      <c r="H41" s="42"/>
      <c r="K41"/>
      <c r="L41"/>
      <c r="M41"/>
      <c r="N41"/>
    </row>
    <row r="42" spans="2:15" ht="15" customHeight="1" x14ac:dyDescent="0.3">
      <c r="K42"/>
      <c r="L42"/>
      <c r="M42"/>
      <c r="N42"/>
    </row>
    <row r="43" spans="2:15" ht="15" customHeight="1" x14ac:dyDescent="0.3">
      <c r="K43"/>
      <c r="L43"/>
      <c r="M43"/>
      <c r="N43"/>
    </row>
    <row r="44" spans="2:15" ht="15" customHeight="1" x14ac:dyDescent="0.3">
      <c r="K44"/>
      <c r="L44"/>
      <c r="M44"/>
      <c r="N44"/>
    </row>
    <row r="45" spans="2:15" ht="15" customHeight="1" x14ac:dyDescent="0.3">
      <c r="K45"/>
      <c r="L45"/>
      <c r="M45"/>
      <c r="N45"/>
    </row>
    <row r="46" spans="2:15" ht="15" customHeight="1" x14ac:dyDescent="0.3">
      <c r="J46"/>
      <c r="K46"/>
      <c r="L46"/>
      <c r="M46"/>
      <c r="N46"/>
    </row>
    <row r="47" spans="2:15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spans="14:14" customFormat="1" x14ac:dyDescent="0.3"/>
    <row r="114" spans="14:14" customFormat="1" x14ac:dyDescent="0.3"/>
    <row r="115" spans="14:14" customFormat="1" x14ac:dyDescent="0.3"/>
    <row r="116" spans="14:14" customFormat="1" x14ac:dyDescent="0.3"/>
    <row r="117" spans="14:14" customFormat="1" x14ac:dyDescent="0.3"/>
    <row r="118" spans="14:14" customFormat="1" x14ac:dyDescent="0.3"/>
    <row r="119" spans="14:14" customFormat="1" x14ac:dyDescent="0.3"/>
    <row r="120" spans="14:14" customFormat="1" x14ac:dyDescent="0.3"/>
    <row r="121" spans="14:14" customFormat="1" x14ac:dyDescent="0.3">
      <c r="N121" s="50"/>
    </row>
    <row r="122" spans="14:14" customFormat="1" x14ac:dyDescent="0.3">
      <c r="N122" s="50"/>
    </row>
    <row r="123" spans="14:14" customFormat="1" x14ac:dyDescent="0.3">
      <c r="N123" s="50"/>
    </row>
    <row r="124" spans="14:14" customFormat="1" x14ac:dyDescent="0.3">
      <c r="N124" s="50"/>
    </row>
    <row r="125" spans="14:14" customFormat="1" x14ac:dyDescent="0.3">
      <c r="N125" s="50"/>
    </row>
    <row r="126" spans="14:14" customFormat="1" x14ac:dyDescent="0.3">
      <c r="N126" s="50"/>
    </row>
    <row r="127" spans="14:14" customFormat="1" x14ac:dyDescent="0.3">
      <c r="N127" s="50"/>
    </row>
    <row r="128" spans="14:14" customFormat="1" x14ac:dyDescent="0.3">
      <c r="N128" s="50"/>
    </row>
    <row r="129" spans="14:14" customFormat="1" x14ac:dyDescent="0.3">
      <c r="N129" s="50"/>
    </row>
    <row r="130" spans="14:14" customFormat="1" x14ac:dyDescent="0.3">
      <c r="N130" s="50"/>
    </row>
    <row r="131" spans="14:14" customFormat="1" x14ac:dyDescent="0.3">
      <c r="N131" s="50"/>
    </row>
    <row r="132" spans="14:14" customFormat="1" x14ac:dyDescent="0.3">
      <c r="N132" s="50"/>
    </row>
    <row r="133" spans="14:14" customFormat="1" x14ac:dyDescent="0.3">
      <c r="N133" s="50"/>
    </row>
    <row r="134" spans="14:14" customFormat="1" x14ac:dyDescent="0.3">
      <c r="N134" s="50"/>
    </row>
    <row r="135" spans="14:14" customFormat="1" x14ac:dyDescent="0.3">
      <c r="N135" s="50"/>
    </row>
    <row r="136" spans="14:14" customFormat="1" x14ac:dyDescent="0.3">
      <c r="N136" s="50"/>
    </row>
    <row r="137" spans="14:14" customFormat="1" x14ac:dyDescent="0.3">
      <c r="N137" s="50"/>
    </row>
    <row r="138" spans="14:14" customFormat="1" x14ac:dyDescent="0.3">
      <c r="N138" s="50"/>
    </row>
    <row r="139" spans="14:14" customFormat="1" x14ac:dyDescent="0.3">
      <c r="N139" s="50"/>
    </row>
    <row r="140" spans="14:14" customFormat="1" x14ac:dyDescent="0.3">
      <c r="N140" s="50"/>
    </row>
    <row r="141" spans="14:14" customFormat="1" x14ac:dyDescent="0.3">
      <c r="N141" s="50"/>
    </row>
    <row r="142" spans="14:14" customFormat="1" x14ac:dyDescent="0.3">
      <c r="N142" s="50"/>
    </row>
    <row r="143" spans="14:14" customFormat="1" x14ac:dyDescent="0.3">
      <c r="N143" s="50"/>
    </row>
    <row r="144" spans="14:14" customFormat="1" x14ac:dyDescent="0.3">
      <c r="N144" s="50"/>
    </row>
    <row r="145" spans="14:14" customFormat="1" x14ac:dyDescent="0.3">
      <c r="N145" s="50"/>
    </row>
    <row r="146" spans="14:14" customFormat="1" x14ac:dyDescent="0.3">
      <c r="N146" s="50"/>
    </row>
    <row r="147" spans="14:14" customFormat="1" x14ac:dyDescent="0.3">
      <c r="N147" s="50"/>
    </row>
    <row r="148" spans="14:14" customFormat="1" x14ac:dyDescent="0.3">
      <c r="N148" s="50"/>
    </row>
    <row r="149" spans="14:14" customFormat="1" x14ac:dyDescent="0.3">
      <c r="N149" s="50"/>
    </row>
    <row r="150" spans="14:14" customFormat="1" x14ac:dyDescent="0.3">
      <c r="N150" s="50"/>
    </row>
    <row r="151" spans="14:14" customFormat="1" x14ac:dyDescent="0.3">
      <c r="N151" s="50"/>
    </row>
    <row r="152" spans="14:14" customFormat="1" x14ac:dyDescent="0.3">
      <c r="N152" s="50"/>
    </row>
    <row r="153" spans="14:14" customFormat="1" x14ac:dyDescent="0.3">
      <c r="N153" s="50"/>
    </row>
    <row r="154" spans="14:14" customFormat="1" x14ac:dyDescent="0.3">
      <c r="N154" s="50"/>
    </row>
    <row r="155" spans="14:14" customFormat="1" x14ac:dyDescent="0.3">
      <c r="N155" s="50"/>
    </row>
    <row r="156" spans="14:14" customFormat="1" x14ac:dyDescent="0.3">
      <c r="N156" s="50"/>
    </row>
    <row r="157" spans="14:14" customFormat="1" x14ac:dyDescent="0.3">
      <c r="N157" s="50"/>
    </row>
    <row r="158" spans="14:14" customFormat="1" x14ac:dyDescent="0.3">
      <c r="N158" s="50"/>
    </row>
    <row r="159" spans="14:14" customFormat="1" x14ac:dyDescent="0.3">
      <c r="N159" s="50"/>
    </row>
    <row r="160" spans="14:14" customFormat="1" x14ac:dyDescent="0.3">
      <c r="N160" s="50"/>
    </row>
    <row r="161" spans="10:14" customFormat="1" x14ac:dyDescent="0.3">
      <c r="N161" s="50"/>
    </row>
    <row r="162" spans="10:14" customFormat="1" x14ac:dyDescent="0.3">
      <c r="N162" s="50"/>
    </row>
    <row r="163" spans="10:14" customFormat="1" x14ac:dyDescent="0.3">
      <c r="N163" s="50"/>
    </row>
    <row r="164" spans="10:14" customFormat="1" x14ac:dyDescent="0.3">
      <c r="N164" s="50"/>
    </row>
    <row r="165" spans="10:14" customFormat="1" x14ac:dyDescent="0.3">
      <c r="N165" s="50"/>
    </row>
    <row r="166" spans="10:14" customFormat="1" x14ac:dyDescent="0.3">
      <c r="N166" s="50"/>
    </row>
    <row r="167" spans="10:14" customFormat="1" x14ac:dyDescent="0.3">
      <c r="N167" s="50"/>
    </row>
    <row r="168" spans="10:14" customFormat="1" x14ac:dyDescent="0.3">
      <c r="N168" s="50"/>
    </row>
    <row r="169" spans="10:14" customFormat="1" x14ac:dyDescent="0.3">
      <c r="N169" s="50"/>
    </row>
    <row r="170" spans="10:14" customFormat="1" x14ac:dyDescent="0.3">
      <c r="N170" s="50"/>
    </row>
    <row r="171" spans="10:14" customFormat="1" x14ac:dyDescent="0.3">
      <c r="N171" s="50"/>
    </row>
    <row r="172" spans="10:14" customFormat="1" x14ac:dyDescent="0.3">
      <c r="J172" s="9"/>
      <c r="N172" s="57"/>
    </row>
    <row r="173" spans="10:14" x14ac:dyDescent="0.3">
      <c r="K173"/>
      <c r="L173"/>
      <c r="M173"/>
    </row>
    <row r="174" spans="10:14" x14ac:dyDescent="0.3">
      <c r="K174"/>
      <c r="L174"/>
      <c r="M174"/>
    </row>
    <row r="175" spans="10:14" x14ac:dyDescent="0.3">
      <c r="K175"/>
      <c r="L175"/>
      <c r="M175"/>
    </row>
    <row r="176" spans="10:14" x14ac:dyDescent="0.3">
      <c r="K176"/>
      <c r="L176"/>
      <c r="M176"/>
    </row>
    <row r="177" spans="11:12" x14ac:dyDescent="0.3">
      <c r="K177"/>
      <c r="L177"/>
    </row>
    <row r="178" spans="11:12" x14ac:dyDescent="0.3">
      <c r="K178"/>
      <c r="L178"/>
    </row>
    <row r="179" spans="11:12" x14ac:dyDescent="0.3">
      <c r="K179"/>
      <c r="L179"/>
    </row>
    <row r="180" spans="11:12" x14ac:dyDescent="0.3">
      <c r="K180"/>
      <c r="L180"/>
    </row>
    <row r="181" spans="11:12" x14ac:dyDescent="0.3">
      <c r="K181"/>
      <c r="L181"/>
    </row>
    <row r="182" spans="11:12" x14ac:dyDescent="0.3">
      <c r="K182"/>
      <c r="L182"/>
    </row>
    <row r="183" spans="11:12" x14ac:dyDescent="0.3">
      <c r="K183"/>
      <c r="L183"/>
    </row>
    <row r="184" spans="11:12" x14ac:dyDescent="0.3">
      <c r="K184"/>
      <c r="L184"/>
    </row>
    <row r="185" spans="11:12" x14ac:dyDescent="0.3">
      <c r="K185"/>
      <c r="L185"/>
    </row>
    <row r="186" spans="11:12" x14ac:dyDescent="0.3">
      <c r="K186"/>
      <c r="L186"/>
    </row>
    <row r="187" spans="11:12" x14ac:dyDescent="0.3">
      <c r="K187"/>
      <c r="L187"/>
    </row>
    <row r="188" spans="11:12" x14ac:dyDescent="0.3">
      <c r="K188"/>
      <c r="L188"/>
    </row>
    <row r="189" spans="11:12" x14ac:dyDescent="0.3">
      <c r="K189"/>
      <c r="L189"/>
    </row>
    <row r="190" spans="11:12" x14ac:dyDescent="0.3">
      <c r="K190"/>
      <c r="L190"/>
    </row>
    <row r="191" spans="11:12" x14ac:dyDescent="0.3">
      <c r="K191"/>
      <c r="L191"/>
    </row>
    <row r="192" spans="11:12" x14ac:dyDescent="0.3">
      <c r="K192"/>
      <c r="L192"/>
    </row>
    <row r="193" spans="11:12" x14ac:dyDescent="0.3">
      <c r="K193"/>
      <c r="L193"/>
    </row>
    <row r="194" spans="11:12" x14ac:dyDescent="0.3">
      <c r="K194"/>
      <c r="L194"/>
    </row>
    <row r="195" spans="11:12" x14ac:dyDescent="0.3">
      <c r="K195"/>
      <c r="L195"/>
    </row>
    <row r="196" spans="11:12" x14ac:dyDescent="0.3">
      <c r="K196"/>
      <c r="L196"/>
    </row>
    <row r="197" spans="11:12" x14ac:dyDescent="0.3">
      <c r="K197"/>
      <c r="L197"/>
    </row>
    <row r="198" spans="11:12" x14ac:dyDescent="0.3">
      <c r="K198"/>
      <c r="L198"/>
    </row>
    <row r="199" spans="11:12" x14ac:dyDescent="0.3">
      <c r="K199"/>
      <c r="L199"/>
    </row>
    <row r="200" spans="11:12" x14ac:dyDescent="0.3">
      <c r="K200"/>
      <c r="L200"/>
    </row>
    <row r="201" spans="11:12" x14ac:dyDescent="0.3">
      <c r="K201"/>
      <c r="L201"/>
    </row>
    <row r="202" spans="11:12" x14ac:dyDescent="0.3">
      <c r="K202"/>
      <c r="L202"/>
    </row>
    <row r="203" spans="11:12" x14ac:dyDescent="0.3">
      <c r="K203"/>
      <c r="L203"/>
    </row>
    <row r="204" spans="11:12" x14ac:dyDescent="0.3">
      <c r="K204"/>
      <c r="L204"/>
    </row>
    <row r="205" spans="11:12" x14ac:dyDescent="0.3">
      <c r="K205"/>
      <c r="L205"/>
    </row>
    <row r="206" spans="11:12" x14ac:dyDescent="0.3">
      <c r="K206"/>
      <c r="L206"/>
    </row>
    <row r="207" spans="11:12" x14ac:dyDescent="0.3">
      <c r="K207"/>
      <c r="L207"/>
    </row>
    <row r="208" spans="11:12" x14ac:dyDescent="0.3">
      <c r="K208"/>
      <c r="L208"/>
    </row>
    <row r="209" spans="11:12" x14ac:dyDescent="0.3">
      <c r="K209"/>
      <c r="L209"/>
    </row>
    <row r="210" spans="11:12" x14ac:dyDescent="0.3">
      <c r="K210"/>
      <c r="L210"/>
    </row>
    <row r="211" spans="11:12" x14ac:dyDescent="0.3">
      <c r="K211"/>
      <c r="L211"/>
    </row>
    <row r="212" spans="11:12" x14ac:dyDescent="0.3">
      <c r="K212"/>
      <c r="L212"/>
    </row>
    <row r="213" spans="11:12" x14ac:dyDescent="0.3">
      <c r="K213"/>
      <c r="L213"/>
    </row>
    <row r="214" spans="11:12" x14ac:dyDescent="0.3">
      <c r="K214"/>
      <c r="L214"/>
    </row>
    <row r="215" spans="11:12" x14ac:dyDescent="0.3">
      <c r="K215"/>
      <c r="L215"/>
    </row>
    <row r="216" spans="11:12" x14ac:dyDescent="0.3">
      <c r="K216"/>
      <c r="L216"/>
    </row>
    <row r="217" spans="11:12" x14ac:dyDescent="0.3">
      <c r="K217"/>
      <c r="L217"/>
    </row>
    <row r="218" spans="11:12" x14ac:dyDescent="0.3">
      <c r="K218"/>
      <c r="L218"/>
    </row>
    <row r="219" spans="11:12" x14ac:dyDescent="0.3">
      <c r="K219"/>
      <c r="L219"/>
    </row>
    <row r="220" spans="11:12" x14ac:dyDescent="0.3">
      <c r="K220"/>
      <c r="L220"/>
    </row>
    <row r="221" spans="11:12" x14ac:dyDescent="0.3">
      <c r="K221"/>
      <c r="L221"/>
    </row>
    <row r="222" spans="11:12" x14ac:dyDescent="0.3">
      <c r="K222"/>
      <c r="L222"/>
    </row>
    <row r="223" spans="11:12" x14ac:dyDescent="0.3">
      <c r="K223"/>
      <c r="L223"/>
    </row>
    <row r="224" spans="11:12" x14ac:dyDescent="0.3">
      <c r="K224"/>
      <c r="L224"/>
    </row>
    <row r="225" spans="11:12" x14ac:dyDescent="0.3">
      <c r="K225"/>
      <c r="L225"/>
    </row>
    <row r="226" spans="11:12" x14ac:dyDescent="0.3">
      <c r="K226"/>
      <c r="L226"/>
    </row>
    <row r="227" spans="11:12" x14ac:dyDescent="0.3">
      <c r="K227"/>
      <c r="L227"/>
    </row>
    <row r="228" spans="11:12" x14ac:dyDescent="0.3">
      <c r="K228"/>
      <c r="L228"/>
    </row>
    <row r="229" spans="11:12" x14ac:dyDescent="0.3">
      <c r="K229"/>
      <c r="L229"/>
    </row>
    <row r="230" spans="11:12" x14ac:dyDescent="0.3">
      <c r="K230"/>
      <c r="L230"/>
    </row>
    <row r="231" spans="11:12" x14ac:dyDescent="0.3">
      <c r="K231"/>
      <c r="L231"/>
    </row>
    <row r="232" spans="11:12" x14ac:dyDescent="0.3">
      <c r="K232"/>
      <c r="L232"/>
    </row>
  </sheetData>
  <sheetProtection algorithmName="SHA-512" hashValue="qFtzqiON0CiOmDOJ1HDerAgTb+Fbh/FDM10hDX9HDotFrNmJfpvUvm5ftNj2im8hCZwV3i6yIqVNX6O5MVkCXQ==" saltValue="vXvw7N2riiz8v3DLL6A5dQ==" spinCount="100000" sheet="1" objects="1" scenarios="1" selectLockedCells="1"/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G348"/>
  <sheetViews>
    <sheetView showGridLines="0" zoomScaleNormal="100" workbookViewId="0">
      <pane ySplit="2" topLeftCell="A3" activePane="bottomLeft" state="frozen"/>
      <selection pane="bottomLeft" activeCell="D3" sqref="D3"/>
    </sheetView>
  </sheetViews>
  <sheetFormatPr defaultRowHeight="13.8" x14ac:dyDescent="0.3"/>
  <cols>
    <col min="1" max="1" width="1.8984375" customWidth="1"/>
    <col min="2" max="2" width="26.69921875" customWidth="1"/>
    <col min="3" max="3" width="21.59765625" customWidth="1"/>
    <col min="4" max="4" width="17.3984375" style="50" bestFit="1" customWidth="1"/>
    <col min="5" max="5" width="15.69921875" style="50" bestFit="1" customWidth="1"/>
    <col min="6" max="6" width="13.19921875" style="50" customWidth="1"/>
    <col min="7" max="7" width="23.69921875" bestFit="1" customWidth="1"/>
  </cols>
  <sheetData>
    <row r="1" spans="2:7" ht="46.5" customHeight="1" x14ac:dyDescent="0.3">
      <c r="B1" s="8" t="s">
        <v>18</v>
      </c>
      <c r="C1" s="7"/>
      <c r="D1" s="48"/>
      <c r="E1" s="48"/>
      <c r="F1" s="48"/>
      <c r="G1" s="7"/>
    </row>
    <row r="2" spans="2:7" ht="25.5" customHeight="1" x14ac:dyDescent="0.3">
      <c r="B2" s="5" t="s">
        <v>36</v>
      </c>
      <c r="C2" s="5" t="s">
        <v>15</v>
      </c>
      <c r="D2" s="49" t="s">
        <v>37</v>
      </c>
      <c r="E2" s="49" t="s">
        <v>38</v>
      </c>
      <c r="F2" s="49" t="s">
        <v>30</v>
      </c>
      <c r="G2" s="5" t="s">
        <v>39</v>
      </c>
    </row>
    <row r="3" spans="2:7" ht="16.5" customHeight="1" x14ac:dyDescent="0.3">
      <c r="B3" s="2" t="s">
        <v>40</v>
      </c>
      <c r="C3" s="2" t="s">
        <v>1</v>
      </c>
      <c r="D3" s="61">
        <v>100</v>
      </c>
      <c r="E3" s="61">
        <v>120</v>
      </c>
      <c r="F3" s="61">
        <f>BudgetDetails[[#This Row],[Predvideni stroški]]-BudgetDetails[[#This Row],[Dejanski stroški]]</f>
        <v>-20</v>
      </c>
      <c r="G3" s="3">
        <f>BudgetDetails[[#This Row],[Dejanski stroški]]</f>
        <v>120</v>
      </c>
    </row>
    <row r="4" spans="2:7" ht="16.5" customHeight="1" x14ac:dyDescent="0.3">
      <c r="B4" s="2" t="s">
        <v>80</v>
      </c>
      <c r="C4" s="2" t="s">
        <v>1</v>
      </c>
      <c r="D4" s="61"/>
      <c r="E4" s="61"/>
      <c r="F4" s="61">
        <f>BudgetDetails[[#This Row],[Predvideni stroški]]-BudgetDetails[[#This Row],[Dejanski stroški]]</f>
        <v>0</v>
      </c>
      <c r="G4" s="3">
        <f>BudgetDetails[[#This Row],[Dejanski stroški]]</f>
        <v>0</v>
      </c>
    </row>
    <row r="5" spans="2:7" ht="16.5" customHeight="1" x14ac:dyDescent="0.3">
      <c r="B5" s="2" t="s">
        <v>41</v>
      </c>
      <c r="C5" s="2" t="s">
        <v>1</v>
      </c>
      <c r="D5" s="61">
        <v>30</v>
      </c>
      <c r="E5" s="61">
        <v>20</v>
      </c>
      <c r="F5" s="61">
        <f>BudgetDetails[[#This Row],[Predvideni stroški]]-BudgetDetails[[#This Row],[Dejanski stroški]]</f>
        <v>10</v>
      </c>
      <c r="G5" s="3">
        <f>BudgetDetails[[#This Row],[Dejanski stroški]]</f>
        <v>20</v>
      </c>
    </row>
    <row r="6" spans="2:7" ht="16.5" customHeight="1" x14ac:dyDescent="0.3">
      <c r="B6" s="2" t="s">
        <v>42</v>
      </c>
      <c r="C6" s="2" t="s">
        <v>1</v>
      </c>
      <c r="D6" s="61">
        <v>100</v>
      </c>
      <c r="E6" s="61">
        <v>100</v>
      </c>
      <c r="F6" s="61">
        <f>BudgetDetails[[#This Row],[Predvideni stroški]]-BudgetDetails[[#This Row],[Dejanski stroški]]</f>
        <v>0</v>
      </c>
      <c r="G6" s="3">
        <f>BudgetDetails[[#This Row],[Dejanski stroški]]</f>
        <v>100</v>
      </c>
    </row>
    <row r="7" spans="2:7" ht="16.5" customHeight="1" x14ac:dyDescent="0.3">
      <c r="B7" s="2" t="s">
        <v>43</v>
      </c>
      <c r="C7" s="2" t="s">
        <v>2</v>
      </c>
      <c r="D7" s="61">
        <v>50</v>
      </c>
      <c r="E7" s="61">
        <v>40</v>
      </c>
      <c r="F7" s="61">
        <f>BudgetDetails[[#This Row],[Predvideni stroški]]-BudgetDetails[[#This Row],[Dejanski stroški]]</f>
        <v>10</v>
      </c>
      <c r="G7" s="3">
        <f>BudgetDetails[[#This Row],[Dejanski stroški]]</f>
        <v>40</v>
      </c>
    </row>
    <row r="8" spans="2:7" ht="16.5" customHeight="1" x14ac:dyDescent="0.3">
      <c r="B8" s="2" t="s">
        <v>44</v>
      </c>
      <c r="C8" s="2" t="s">
        <v>2</v>
      </c>
      <c r="D8" s="61">
        <v>50</v>
      </c>
      <c r="E8" s="61">
        <v>30</v>
      </c>
      <c r="F8" s="61">
        <f>BudgetDetails[[#This Row],[Predvideni stroški]]-BudgetDetails[[#This Row],[Dejanski stroški]]</f>
        <v>20</v>
      </c>
      <c r="G8" s="3">
        <f>BudgetDetails[[#This Row],[Dejanski stroški]]</f>
        <v>30</v>
      </c>
    </row>
    <row r="9" spans="2:7" ht="16.5" customHeight="1" x14ac:dyDescent="0.3">
      <c r="B9" s="2" t="s">
        <v>45</v>
      </c>
      <c r="C9" s="2" t="s">
        <v>2</v>
      </c>
      <c r="D9" s="61">
        <v>40</v>
      </c>
      <c r="E9" s="61">
        <v>28</v>
      </c>
      <c r="F9" s="61">
        <f>BudgetDetails[[#This Row],[Predvideni stroški]]-BudgetDetails[[#This Row],[Dejanski stroški]]</f>
        <v>12</v>
      </c>
      <c r="G9" s="3">
        <f>BudgetDetails[[#This Row],[Dejanski stroški]]</f>
        <v>28</v>
      </c>
    </row>
    <row r="10" spans="2:7" ht="16.5" customHeight="1" x14ac:dyDescent="0.3">
      <c r="B10" s="2" t="s">
        <v>46</v>
      </c>
      <c r="C10" s="2" t="s">
        <v>2</v>
      </c>
      <c r="D10" s="61">
        <v>40</v>
      </c>
      <c r="E10" s="61">
        <v>30</v>
      </c>
      <c r="F10" s="61">
        <f>BudgetDetails[[#This Row],[Predvideni stroški]]-BudgetDetails[[#This Row],[Dejanski stroški]]</f>
        <v>10</v>
      </c>
      <c r="G10" s="3">
        <f>BudgetDetails[[#This Row],[Dejanski stroški]]</f>
        <v>30</v>
      </c>
    </row>
    <row r="11" spans="2:7" ht="16.5" customHeight="1" x14ac:dyDescent="0.3">
      <c r="B11" s="2" t="s">
        <v>47</v>
      </c>
      <c r="C11" s="2" t="s">
        <v>2</v>
      </c>
      <c r="D11" s="61">
        <v>0</v>
      </c>
      <c r="E11" s="61">
        <v>40</v>
      </c>
      <c r="F11" s="61">
        <f>BudgetDetails[[#This Row],[Predvideni stroški]]-BudgetDetails[[#This Row],[Dejanski stroški]]</f>
        <v>-40</v>
      </c>
      <c r="G11" s="3">
        <f>BudgetDetails[[#This Row],[Dejanski stroški]]</f>
        <v>40</v>
      </c>
    </row>
    <row r="12" spans="2:7" ht="16.5" customHeight="1" x14ac:dyDescent="0.3">
      <c r="B12" s="2" t="s">
        <v>48</v>
      </c>
      <c r="C12" s="2" t="s">
        <v>2</v>
      </c>
      <c r="D12" s="61"/>
      <c r="E12" s="61"/>
      <c r="F12" s="61">
        <f>BudgetDetails[[#This Row],[Predvideni stroški]]-BudgetDetails[[#This Row],[Dejanski stroški]]</f>
        <v>0</v>
      </c>
      <c r="G12" s="3">
        <f>BudgetDetails[[#This Row],[Dejanski stroški]]</f>
        <v>0</v>
      </c>
    </row>
    <row r="13" spans="2:7" ht="16.5" customHeight="1" x14ac:dyDescent="0.3">
      <c r="B13" s="2" t="s">
        <v>49</v>
      </c>
      <c r="C13" s="2" t="s">
        <v>2</v>
      </c>
      <c r="D13" s="61">
        <v>30</v>
      </c>
      <c r="E13" s="61">
        <v>25</v>
      </c>
      <c r="F13" s="61">
        <f>BudgetDetails[[#This Row],[Predvideni stroški]]-BudgetDetails[[#This Row],[Dejanski stroški]]</f>
        <v>5</v>
      </c>
      <c r="G13" s="3">
        <f>BudgetDetails[[#This Row],[Dejanski stroški]]</f>
        <v>25</v>
      </c>
    </row>
    <row r="14" spans="2:7" ht="16.5" customHeight="1" x14ac:dyDescent="0.3">
      <c r="B14" s="2" t="s">
        <v>50</v>
      </c>
      <c r="C14" s="2" t="s">
        <v>3</v>
      </c>
      <c r="D14" s="61">
        <v>100</v>
      </c>
      <c r="E14" s="61">
        <v>80</v>
      </c>
      <c r="F14" s="61">
        <f>BudgetDetails[[#This Row],[Predvideni stroški]]-BudgetDetails[[#This Row],[Dejanski stroški]]</f>
        <v>20</v>
      </c>
      <c r="G14" s="3">
        <f>BudgetDetails[[#This Row],[Dejanski stroški]]</f>
        <v>80</v>
      </c>
    </row>
    <row r="15" spans="2:7" ht="16.5" customHeight="1" x14ac:dyDescent="0.3">
      <c r="B15" s="2" t="s">
        <v>51</v>
      </c>
      <c r="C15" s="2" t="s">
        <v>3</v>
      </c>
      <c r="D15" s="61">
        <v>600</v>
      </c>
      <c r="E15" s="61">
        <v>580</v>
      </c>
      <c r="F15" s="61">
        <f>BudgetDetails[[#This Row],[Predvideni stroški]]-BudgetDetails[[#This Row],[Dejanski stroški]]</f>
        <v>20</v>
      </c>
      <c r="G15" s="3">
        <f>BudgetDetails[[#This Row],[Dejanski stroški]]</f>
        <v>580</v>
      </c>
    </row>
    <row r="16" spans="2:7" ht="16.5" customHeight="1" x14ac:dyDescent="0.3">
      <c r="B16" s="2" t="s">
        <v>52</v>
      </c>
      <c r="C16" s="2" t="s">
        <v>4</v>
      </c>
      <c r="D16" s="61">
        <v>20</v>
      </c>
      <c r="E16" s="61">
        <v>20</v>
      </c>
      <c r="F16" s="61">
        <f>BudgetDetails[[#This Row],[Predvideni stroški]]-BudgetDetails[[#This Row],[Dejanski stroški]]</f>
        <v>0</v>
      </c>
      <c r="G16" s="3">
        <f>BudgetDetails[[#This Row],[Dejanski stroški]]</f>
        <v>20</v>
      </c>
    </row>
    <row r="17" spans="2:7" ht="16.5" customHeight="1" x14ac:dyDescent="0.3">
      <c r="B17" s="2" t="s">
        <v>53</v>
      </c>
      <c r="C17" s="2" t="s">
        <v>4</v>
      </c>
      <c r="D17" s="61">
        <v>15</v>
      </c>
      <c r="E17" s="61">
        <v>20</v>
      </c>
      <c r="F17" s="61">
        <f>BudgetDetails[[#This Row],[Predvideni stroški]]-BudgetDetails[[#This Row],[Dejanski stroški]]</f>
        <v>-5</v>
      </c>
      <c r="G17" s="3">
        <f>BudgetDetails[[#This Row],[Dejanski stroški]]</f>
        <v>20</v>
      </c>
    </row>
    <row r="18" spans="2:7" ht="16.5" customHeight="1" x14ac:dyDescent="0.3">
      <c r="B18" s="2" t="s">
        <v>54</v>
      </c>
      <c r="C18" s="2" t="s">
        <v>4</v>
      </c>
      <c r="D18" s="61"/>
      <c r="E18" s="61"/>
      <c r="F18" s="61">
        <f>BudgetDetails[[#This Row],[Predvideni stroški]]-BudgetDetails[[#This Row],[Dejanski stroški]]</f>
        <v>0</v>
      </c>
      <c r="G18" s="3">
        <f>BudgetDetails[[#This Row],[Dejanski stroški]]</f>
        <v>0</v>
      </c>
    </row>
    <row r="19" spans="2:7" ht="16.5" customHeight="1" x14ac:dyDescent="0.3">
      <c r="B19" s="2" t="s">
        <v>55</v>
      </c>
      <c r="C19" s="2" t="s">
        <v>4</v>
      </c>
      <c r="D19" s="61"/>
      <c r="E19" s="61"/>
      <c r="F19" s="61">
        <f>BudgetDetails[[#This Row],[Predvideni stroški]]-BudgetDetails[[#This Row],[Dejanski stroški]]</f>
        <v>0</v>
      </c>
      <c r="G19" s="3">
        <f>BudgetDetails[[#This Row],[Dejanski stroški]]</f>
        <v>0</v>
      </c>
    </row>
    <row r="20" spans="2:7" ht="16.5" customHeight="1" x14ac:dyDescent="0.3">
      <c r="B20" s="2" t="s">
        <v>56</v>
      </c>
      <c r="C20" s="2" t="s">
        <v>5</v>
      </c>
      <c r="D20" s="61">
        <v>40</v>
      </c>
      <c r="E20" s="61">
        <v>40</v>
      </c>
      <c r="F20" s="61">
        <f>BudgetDetails[[#This Row],[Predvideni stroški]]-BudgetDetails[[#This Row],[Dejanski stroški]]</f>
        <v>0</v>
      </c>
      <c r="G20" s="3">
        <f>BudgetDetails[[#This Row],[Dejanski stroški]]</f>
        <v>40</v>
      </c>
    </row>
    <row r="21" spans="2:7" ht="16.5" customHeight="1" x14ac:dyDescent="0.3">
      <c r="B21" s="2" t="s">
        <v>57</v>
      </c>
      <c r="C21" s="2" t="s">
        <v>5</v>
      </c>
      <c r="D21" s="61">
        <v>45</v>
      </c>
      <c r="E21" s="61">
        <v>50</v>
      </c>
      <c r="F21" s="61">
        <f>BudgetDetails[[#This Row],[Predvideni stroški]]-BudgetDetails[[#This Row],[Dejanski stroški]]</f>
        <v>-5</v>
      </c>
      <c r="G21" s="3">
        <f>BudgetDetails[[#This Row],[Dejanski stroški]]</f>
        <v>50</v>
      </c>
    </row>
    <row r="22" spans="2:7" ht="16.5" customHeight="1" x14ac:dyDescent="0.3">
      <c r="B22" s="2" t="s">
        <v>58</v>
      </c>
      <c r="C22" s="2" t="s">
        <v>5</v>
      </c>
      <c r="D22" s="61">
        <v>80</v>
      </c>
      <c r="E22" s="61">
        <v>100</v>
      </c>
      <c r="F22" s="61">
        <f>BudgetDetails[[#This Row],[Predvideni stroški]]-BudgetDetails[[#This Row],[Dejanski stroški]]</f>
        <v>-20</v>
      </c>
      <c r="G22" s="3">
        <f>BudgetDetails[[#This Row],[Dejanski stroški]]</f>
        <v>100</v>
      </c>
    </row>
    <row r="23" spans="2:7" ht="16.5" customHeight="1" x14ac:dyDescent="0.3">
      <c r="B23" s="2" t="s">
        <v>59</v>
      </c>
      <c r="C23" s="2" t="s">
        <v>5</v>
      </c>
      <c r="D23" s="61"/>
      <c r="E23" s="61"/>
      <c r="F23" s="61">
        <f>BudgetDetails[[#This Row],[Predvideni stroški]]-BudgetDetails[[#This Row],[Dejanski stroški]]</f>
        <v>0</v>
      </c>
      <c r="G23" s="3">
        <f>BudgetDetails[[#This Row],[Dejanski stroški]]</f>
        <v>0</v>
      </c>
    </row>
    <row r="24" spans="2:7" ht="16.5" customHeight="1" x14ac:dyDescent="0.3">
      <c r="B24" s="2" t="s">
        <v>60</v>
      </c>
      <c r="C24" s="2" t="s">
        <v>5</v>
      </c>
      <c r="D24" s="61">
        <v>200</v>
      </c>
      <c r="E24" s="61">
        <v>150</v>
      </c>
      <c r="F24" s="61">
        <f>BudgetDetails[[#This Row],[Predvideni stroški]]-BudgetDetails[[#This Row],[Dejanski stroški]]</f>
        <v>50</v>
      </c>
      <c r="G24" s="3">
        <f>BudgetDetails[[#This Row],[Dejanski stroški]]</f>
        <v>150</v>
      </c>
    </row>
    <row r="25" spans="2:7" ht="16.5" customHeight="1" x14ac:dyDescent="0.3">
      <c r="B25" s="2" t="s">
        <v>61</v>
      </c>
      <c r="C25" s="2" t="s">
        <v>5</v>
      </c>
      <c r="D25" s="61"/>
      <c r="E25" s="61"/>
      <c r="F25" s="61">
        <f>BudgetDetails[[#This Row],[Predvideni stroški]]-BudgetDetails[[#This Row],[Dejanski stroški]]</f>
        <v>0</v>
      </c>
      <c r="G25" s="3">
        <f>BudgetDetails[[#This Row],[Dejanski stroški]]</f>
        <v>0</v>
      </c>
    </row>
    <row r="26" spans="2:7" ht="16.5" customHeight="1" x14ac:dyDescent="0.3">
      <c r="B26" s="2" t="s">
        <v>62</v>
      </c>
      <c r="C26" s="2" t="s">
        <v>5</v>
      </c>
      <c r="D26" s="61"/>
      <c r="E26" s="61"/>
      <c r="F26" s="61">
        <f>BudgetDetails[[#This Row],[Predvideni stroški]]-BudgetDetails[[#This Row],[Dejanski stroški]]</f>
        <v>0</v>
      </c>
      <c r="G26" s="3">
        <f>BudgetDetails[[#This Row],[Dejanski stroški]]</f>
        <v>0</v>
      </c>
    </row>
    <row r="27" spans="2:7" ht="16.5" customHeight="1" x14ac:dyDescent="0.3">
      <c r="B27" s="2" t="s">
        <v>63</v>
      </c>
      <c r="C27" s="2" t="s">
        <v>5</v>
      </c>
      <c r="D27" s="61">
        <v>40</v>
      </c>
      <c r="E27" s="61">
        <v>38</v>
      </c>
      <c r="F27" s="61">
        <f>BudgetDetails[[#This Row],[Predvideni stroški]]-BudgetDetails[[#This Row],[Dejanski stroški]]</f>
        <v>2</v>
      </c>
      <c r="G27" s="3">
        <f>BudgetDetails[[#This Row],[Dejanski stroški]]</f>
        <v>38</v>
      </c>
    </row>
    <row r="28" spans="2:7" ht="16.5" customHeight="1" x14ac:dyDescent="0.3">
      <c r="B28" s="2" t="s">
        <v>64</v>
      </c>
      <c r="C28" s="2" t="s">
        <v>5</v>
      </c>
      <c r="D28" s="61">
        <v>30</v>
      </c>
      <c r="E28" s="61">
        <v>28</v>
      </c>
      <c r="F28" s="61">
        <f>BudgetDetails[[#This Row],[Predvideni stroški]]-BudgetDetails[[#This Row],[Dejanski stroški]]</f>
        <v>2</v>
      </c>
      <c r="G28" s="3">
        <f>BudgetDetails[[#This Row],[Dejanski stroški]]</f>
        <v>28</v>
      </c>
    </row>
    <row r="29" spans="2:7" ht="16.5" customHeight="1" x14ac:dyDescent="0.3">
      <c r="B29" s="2" t="s">
        <v>65</v>
      </c>
      <c r="C29" s="2" t="s">
        <v>5</v>
      </c>
      <c r="D29" s="61">
        <v>20</v>
      </c>
      <c r="E29" s="61">
        <v>16</v>
      </c>
      <c r="F29" s="61">
        <f>BudgetDetails[[#This Row],[Predvideni stroški]]-BudgetDetails[[#This Row],[Dejanski stroški]]</f>
        <v>4</v>
      </c>
      <c r="G29" s="3">
        <f>BudgetDetails[[#This Row],[Dejanski stroški]]</f>
        <v>16</v>
      </c>
    </row>
    <row r="30" spans="2:7" ht="16.5" customHeight="1" x14ac:dyDescent="0.3">
      <c r="B30" s="2" t="s">
        <v>66</v>
      </c>
      <c r="C30" s="2" t="s">
        <v>5</v>
      </c>
      <c r="D30" s="61">
        <v>40</v>
      </c>
      <c r="E30" s="61">
        <v>55</v>
      </c>
      <c r="F30" s="61">
        <f>BudgetDetails[[#This Row],[Predvideni stroški]]-BudgetDetails[[#This Row],[Dejanski stroški]]</f>
        <v>-15</v>
      </c>
      <c r="G30" s="3">
        <f>BudgetDetails[[#This Row],[Dejanski stroški]]</f>
        <v>55</v>
      </c>
    </row>
    <row r="31" spans="2:7" ht="16.5" customHeight="1" x14ac:dyDescent="0.3">
      <c r="B31" s="2" t="s">
        <v>68</v>
      </c>
      <c r="C31" s="2" t="s">
        <v>5</v>
      </c>
      <c r="D31" s="61">
        <v>25</v>
      </c>
      <c r="E31" s="61">
        <v>22</v>
      </c>
      <c r="F31" s="61">
        <f>BudgetDetails[[#This Row],[Predvideni stroški]]-BudgetDetails[[#This Row],[Dejanski stroški]]</f>
        <v>3</v>
      </c>
      <c r="G31" s="3">
        <f>BudgetDetails[[#This Row],[Dejanski stroški]]</f>
        <v>22</v>
      </c>
    </row>
    <row r="32" spans="2:7" ht="16.5" customHeight="1" x14ac:dyDescent="0.3">
      <c r="B32" s="2" t="s">
        <v>67</v>
      </c>
      <c r="C32" s="2" t="s">
        <v>5</v>
      </c>
      <c r="D32" s="61">
        <v>25</v>
      </c>
      <c r="E32" s="61">
        <v>26</v>
      </c>
      <c r="F32" s="61">
        <f>BudgetDetails[[#This Row],[Predvideni stroški]]-BudgetDetails[[#This Row],[Dejanski stroški]]</f>
        <v>-1</v>
      </c>
      <c r="G32" s="3">
        <f>BudgetDetails[[#This Row],[Dejanski stroški]]</f>
        <v>26</v>
      </c>
    </row>
    <row r="33" spans="2:7" ht="16.5" customHeight="1" x14ac:dyDescent="0.3">
      <c r="B33" s="2" t="s">
        <v>69</v>
      </c>
      <c r="C33" s="2" t="s">
        <v>6</v>
      </c>
      <c r="D33" s="61">
        <v>130</v>
      </c>
      <c r="E33" s="61">
        <v>130</v>
      </c>
      <c r="F33" s="61">
        <f>BudgetDetails[[#This Row],[Predvideni stroški]]-BudgetDetails[[#This Row],[Dejanski stroški]]</f>
        <v>0</v>
      </c>
      <c r="G33" s="3">
        <f>BudgetDetails[[#This Row],[Dejanski stroški]]</f>
        <v>130</v>
      </c>
    </row>
    <row r="34" spans="2:7" ht="16.5" customHeight="1" x14ac:dyDescent="0.3">
      <c r="B34" s="2" t="s">
        <v>70</v>
      </c>
      <c r="C34" s="2" t="s">
        <v>6</v>
      </c>
      <c r="D34" s="61">
        <v>50</v>
      </c>
      <c r="E34" s="61">
        <v>55</v>
      </c>
      <c r="F34" s="61">
        <f>BudgetDetails[[#This Row],[Predvideni stroški]]-BudgetDetails[[#This Row],[Dejanski stroški]]</f>
        <v>-5</v>
      </c>
      <c r="G34" s="3">
        <f>BudgetDetails[[#This Row],[Dejanski stroški]]</f>
        <v>55</v>
      </c>
    </row>
    <row r="35" spans="2:7" ht="16.5" customHeight="1" x14ac:dyDescent="0.3">
      <c r="B35" s="2" t="s">
        <v>71</v>
      </c>
      <c r="C35" s="2" t="s">
        <v>6</v>
      </c>
      <c r="D35" s="61">
        <v>25</v>
      </c>
      <c r="E35" s="61">
        <v>23</v>
      </c>
      <c r="F35" s="61">
        <f>BudgetDetails[[#This Row],[Predvideni stroški]]-BudgetDetails[[#This Row],[Dejanski stroški]]</f>
        <v>2</v>
      </c>
      <c r="G35" s="3">
        <f>BudgetDetails[[#This Row],[Dejanski stroški]]</f>
        <v>23</v>
      </c>
    </row>
    <row r="36" spans="2:7" ht="16.5" customHeight="1" x14ac:dyDescent="0.3">
      <c r="B36" s="2" t="s">
        <v>72</v>
      </c>
      <c r="C36" s="2" t="s">
        <v>7</v>
      </c>
      <c r="D36" s="61">
        <v>200</v>
      </c>
      <c r="E36" s="61">
        <v>200</v>
      </c>
      <c r="F36" s="61">
        <f>BudgetDetails[[#This Row],[Predvideni stroški]]-BudgetDetails[[#This Row],[Dejanski stroški]]</f>
        <v>0</v>
      </c>
      <c r="G36" s="3">
        <f>BudgetDetails[[#This Row],[Dejanski stroški]]</f>
        <v>200</v>
      </c>
    </row>
    <row r="37" spans="2:7" ht="16.5" customHeight="1" x14ac:dyDescent="0.3">
      <c r="B37" s="2" t="s">
        <v>73</v>
      </c>
      <c r="C37" s="2" t="s">
        <v>7</v>
      </c>
      <c r="D37" s="61"/>
      <c r="E37" s="61"/>
      <c r="F37" s="61">
        <f>BudgetDetails[[#This Row],[Predvideni stroški]]-BudgetDetails[[#This Row],[Dejanski stroški]]</f>
        <v>0</v>
      </c>
      <c r="G37" s="3">
        <f>BudgetDetails[[#This Row],[Dejanski stroški]]</f>
        <v>0</v>
      </c>
    </row>
    <row r="38" spans="2:7" ht="16.5" customHeight="1" x14ac:dyDescent="0.3">
      <c r="B38" s="2" t="s">
        <v>74</v>
      </c>
      <c r="C38" s="2" t="s">
        <v>7</v>
      </c>
      <c r="D38" s="61"/>
      <c r="E38" s="61"/>
      <c r="F38" s="61">
        <f>BudgetDetails[[#This Row],[Predvideni stroški]]-BudgetDetails[[#This Row],[Dejanski stroški]]</f>
        <v>0</v>
      </c>
      <c r="G38" s="3">
        <f>BudgetDetails[[#This Row],[Dejanski stroški]]</f>
        <v>0</v>
      </c>
    </row>
    <row r="39" spans="2:7" ht="16.5" customHeight="1" x14ac:dyDescent="0.3">
      <c r="B39" s="2" t="s">
        <v>75</v>
      </c>
      <c r="C39" s="2" t="s">
        <v>7</v>
      </c>
      <c r="D39" s="61"/>
      <c r="E39" s="61"/>
      <c r="F39" s="61">
        <f>BudgetDetails[[#This Row],[Predvideni stroški]]-BudgetDetails[[#This Row],[Dejanski stroški]]</f>
        <v>0</v>
      </c>
      <c r="G39" s="3">
        <f>BudgetDetails[[#This Row],[Dejanski stroški]]</f>
        <v>0</v>
      </c>
    </row>
    <row r="40" spans="2:7" ht="16.5" customHeight="1" x14ac:dyDescent="0.3">
      <c r="B40" s="2" t="s">
        <v>76</v>
      </c>
      <c r="C40" s="2" t="s">
        <v>7</v>
      </c>
      <c r="D40" s="61"/>
      <c r="E40" s="61"/>
      <c r="F40" s="61">
        <f>BudgetDetails[[#This Row],[Predvideni stroški]]-BudgetDetails[[#This Row],[Dejanski stroški]]</f>
        <v>0</v>
      </c>
      <c r="G40" s="3">
        <f>BudgetDetails[[#This Row],[Dejanski stroški]]</f>
        <v>0</v>
      </c>
    </row>
    <row r="41" spans="2:7" ht="16.5" customHeight="1" x14ac:dyDescent="0.3">
      <c r="B41" s="2" t="s">
        <v>77</v>
      </c>
      <c r="C41" s="2" t="s">
        <v>8</v>
      </c>
      <c r="D41" s="61">
        <v>150</v>
      </c>
      <c r="E41" s="61">
        <v>140</v>
      </c>
      <c r="F41" s="61">
        <f>BudgetDetails[[#This Row],[Predvideni stroški]]-BudgetDetails[[#This Row],[Dejanski stroški]]</f>
        <v>10</v>
      </c>
      <c r="G41" s="3">
        <f>BudgetDetails[[#This Row],[Dejanski stroški]]</f>
        <v>140</v>
      </c>
    </row>
    <row r="42" spans="2:7" ht="16.5" customHeight="1" x14ac:dyDescent="0.3">
      <c r="B42" s="2" t="s">
        <v>78</v>
      </c>
      <c r="C42" s="2" t="s">
        <v>8</v>
      </c>
      <c r="D42" s="61"/>
      <c r="E42" s="61"/>
      <c r="F42" s="61">
        <f>BudgetDetails[[#This Row],[Predvideni stroški]]-BudgetDetails[[#This Row],[Dejanski stroški]]</f>
        <v>0</v>
      </c>
      <c r="G42" s="3">
        <f>BudgetDetails[[#This Row],[Dejanski stroški]]</f>
        <v>0</v>
      </c>
    </row>
    <row r="43" spans="2:7" ht="16.5" customHeight="1" x14ac:dyDescent="0.3">
      <c r="B43" s="2" t="s">
        <v>79</v>
      </c>
      <c r="C43" s="2" t="s">
        <v>8</v>
      </c>
      <c r="D43" s="61"/>
      <c r="E43" s="61"/>
      <c r="F43" s="61">
        <f>BudgetDetails[[#This Row],[Predvideni stroški]]-BudgetDetails[[#This Row],[Dejanski stroški]]</f>
        <v>0</v>
      </c>
      <c r="G43" s="3">
        <f>BudgetDetails[[#This Row],[Dejanski stroški]]</f>
        <v>0</v>
      </c>
    </row>
    <row r="44" spans="2:7" ht="16.5" customHeight="1" x14ac:dyDescent="0.3">
      <c r="B44" s="2" t="s">
        <v>80</v>
      </c>
      <c r="C44" s="2" t="s">
        <v>8</v>
      </c>
      <c r="D44" s="61"/>
      <c r="E44" s="61"/>
      <c r="F44" s="61">
        <f>BudgetDetails[[#This Row],[Predvideni stroški]]-BudgetDetails[[#This Row],[Dejanski stroški]]</f>
        <v>0</v>
      </c>
      <c r="G44" s="3">
        <f>BudgetDetails[[#This Row],[Dejanski stroški]]</f>
        <v>0</v>
      </c>
    </row>
    <row r="45" spans="2:7" ht="16.5" customHeight="1" x14ac:dyDescent="0.3">
      <c r="B45" s="2" t="s">
        <v>3</v>
      </c>
      <c r="C45" s="2" t="s">
        <v>9</v>
      </c>
      <c r="D45" s="61">
        <v>100</v>
      </c>
      <c r="E45" s="61">
        <v>75</v>
      </c>
      <c r="F45" s="61">
        <f>BudgetDetails[[#This Row],[Predvideni stroški]]-BudgetDetails[[#This Row],[Dejanski stroški]]</f>
        <v>25</v>
      </c>
      <c r="G45" s="3">
        <f>BudgetDetails[[#This Row],[Dejanski stroški]]</f>
        <v>75</v>
      </c>
    </row>
    <row r="46" spans="2:7" ht="16.5" customHeight="1" x14ac:dyDescent="0.3">
      <c r="B46" s="2" t="s">
        <v>81</v>
      </c>
      <c r="C46" s="2" t="s">
        <v>9</v>
      </c>
      <c r="D46" s="61">
        <v>20</v>
      </c>
      <c r="E46" s="61">
        <v>15</v>
      </c>
      <c r="F46" s="61">
        <f>BudgetDetails[[#This Row],[Predvideni stroški]]-BudgetDetails[[#This Row],[Dejanski stroški]]</f>
        <v>5</v>
      </c>
      <c r="G46" s="3">
        <f>BudgetDetails[[#This Row],[Dejanski stroški]]</f>
        <v>15</v>
      </c>
    </row>
    <row r="47" spans="2:7" ht="16.5" customHeight="1" x14ac:dyDescent="0.3">
      <c r="B47" s="2" t="s">
        <v>82</v>
      </c>
      <c r="C47" s="2" t="s">
        <v>9</v>
      </c>
      <c r="D47" s="61"/>
      <c r="E47" s="61"/>
      <c r="F47" s="61">
        <f>BudgetDetails[[#This Row],[Predvideni stroški]]-BudgetDetails[[#This Row],[Dejanski stroški]]</f>
        <v>0</v>
      </c>
      <c r="G47" s="3">
        <f>BudgetDetails[[#This Row],[Dejanski stroški]]</f>
        <v>0</v>
      </c>
    </row>
    <row r="48" spans="2:7" ht="16.5" customHeight="1" x14ac:dyDescent="0.3">
      <c r="B48" s="2" t="s">
        <v>83</v>
      </c>
      <c r="C48" s="2" t="s">
        <v>9</v>
      </c>
      <c r="D48" s="61"/>
      <c r="E48" s="61"/>
      <c r="F48" s="61">
        <f>BudgetDetails[[#This Row],[Predvideni stroški]]-BudgetDetails[[#This Row],[Dejanski stroški]]</f>
        <v>0</v>
      </c>
      <c r="G48" s="3">
        <f>BudgetDetails[[#This Row],[Dejanski stroški]]</f>
        <v>0</v>
      </c>
    </row>
    <row r="49" spans="2:7" ht="16.5" customHeight="1" x14ac:dyDescent="0.3">
      <c r="B49" s="2" t="s">
        <v>84</v>
      </c>
      <c r="C49" s="2" t="s">
        <v>10</v>
      </c>
      <c r="D49" s="61">
        <v>100</v>
      </c>
      <c r="E49" s="61">
        <v>100</v>
      </c>
      <c r="F49" s="61">
        <f>BudgetDetails[[#This Row],[Predvideni stroški]]-BudgetDetails[[#This Row],[Dejanski stroški]]</f>
        <v>0</v>
      </c>
      <c r="G49" s="3">
        <f>BudgetDetails[[#This Row],[Dejanski stroški]]</f>
        <v>100</v>
      </c>
    </row>
    <row r="50" spans="2:7" ht="16.5" customHeight="1" x14ac:dyDescent="0.3">
      <c r="B50" s="2" t="s">
        <v>85</v>
      </c>
      <c r="C50" s="2" t="s">
        <v>10</v>
      </c>
      <c r="D50" s="61"/>
      <c r="E50" s="61"/>
      <c r="F50" s="61">
        <f>BudgetDetails[[#This Row],[Predvideni stroški]]-BudgetDetails[[#This Row],[Dejanski stroški]]</f>
        <v>0</v>
      </c>
      <c r="G50" s="3">
        <f>BudgetDetails[[#This Row],[Dejanski stroški]]</f>
        <v>0</v>
      </c>
    </row>
    <row r="51" spans="2:7" ht="16.5" customHeight="1" x14ac:dyDescent="0.3">
      <c r="B51" s="2" t="s">
        <v>86</v>
      </c>
      <c r="C51" s="2" t="s">
        <v>11</v>
      </c>
      <c r="D51" s="61">
        <v>50</v>
      </c>
      <c r="E51" s="61">
        <v>50</v>
      </c>
      <c r="F51" s="61">
        <f>BudgetDetails[[#This Row],[Predvideni stroški]]-BudgetDetails[[#This Row],[Dejanski stroški]]</f>
        <v>0</v>
      </c>
      <c r="G51" s="3">
        <f>BudgetDetails[[#This Row],[Dejanski stroški]]</f>
        <v>50</v>
      </c>
    </row>
    <row r="52" spans="2:7" ht="16.5" customHeight="1" x14ac:dyDescent="0.3">
      <c r="B52" s="2" t="s">
        <v>87</v>
      </c>
      <c r="C52" s="2" t="s">
        <v>11</v>
      </c>
      <c r="D52" s="61"/>
      <c r="E52" s="61"/>
      <c r="F52" s="61">
        <f>BudgetDetails[[#This Row],[Predvideni stroški]]-BudgetDetails[[#This Row],[Dejanski stroški]]</f>
        <v>0</v>
      </c>
      <c r="G52" s="3">
        <f>BudgetDetails[[#This Row],[Dejanski stroški]]</f>
        <v>0</v>
      </c>
    </row>
    <row r="53" spans="2:7" ht="16.5" customHeight="1" x14ac:dyDescent="0.3">
      <c r="B53" s="2" t="s">
        <v>88</v>
      </c>
      <c r="C53" s="2" t="s">
        <v>12</v>
      </c>
      <c r="D53" s="61">
        <v>40</v>
      </c>
      <c r="E53" s="61">
        <v>38</v>
      </c>
      <c r="F53" s="61">
        <f>BudgetDetails[[#This Row],[Predvideni stroški]]-BudgetDetails[[#This Row],[Dejanski stroški]]</f>
        <v>2</v>
      </c>
      <c r="G53" s="3">
        <f>BudgetDetails[[#This Row],[Dejanski stroški]]</f>
        <v>38</v>
      </c>
    </row>
    <row r="54" spans="2:7" ht="16.5" customHeight="1" x14ac:dyDescent="0.3">
      <c r="B54" s="2" t="s">
        <v>89</v>
      </c>
      <c r="C54" s="2" t="s">
        <v>12</v>
      </c>
      <c r="D54" s="61">
        <v>100</v>
      </c>
      <c r="E54" s="61">
        <v>120</v>
      </c>
      <c r="F54" s="61">
        <f>BudgetDetails[[#This Row],[Predvideni stroški]]-BudgetDetails[[#This Row],[Dejanski stroški]]</f>
        <v>-20</v>
      </c>
      <c r="G54" s="3">
        <f>BudgetDetails[[#This Row],[Dejanski stroški]]</f>
        <v>120</v>
      </c>
    </row>
    <row r="55" spans="2:7" ht="16.5" customHeight="1" x14ac:dyDescent="0.3">
      <c r="B55" s="2" t="s">
        <v>6</v>
      </c>
      <c r="C55" s="2" t="s">
        <v>12</v>
      </c>
      <c r="D55" s="61">
        <v>40</v>
      </c>
      <c r="E55" s="61">
        <v>37</v>
      </c>
      <c r="F55" s="61">
        <f>BudgetDetails[[#This Row],[Predvideni stroški]]-BudgetDetails[[#This Row],[Dejanski stroški]]</f>
        <v>3</v>
      </c>
      <c r="G55" s="3">
        <f>BudgetDetails[[#This Row],[Dejanski stroški]]</f>
        <v>37</v>
      </c>
    </row>
    <row r="56" spans="2:7" ht="16.5" customHeight="1" x14ac:dyDescent="0.3">
      <c r="B56" s="2" t="s">
        <v>60</v>
      </c>
      <c r="C56" s="2" t="s">
        <v>12</v>
      </c>
      <c r="D56" s="61">
        <v>80</v>
      </c>
      <c r="E56" s="61">
        <v>50</v>
      </c>
      <c r="F56" s="61">
        <f>BudgetDetails[[#This Row],[Predvideni stroški]]-BudgetDetails[[#This Row],[Dejanski stroški]]</f>
        <v>30</v>
      </c>
      <c r="G56" s="3">
        <f>BudgetDetails[[#This Row],[Dejanski stroški]]</f>
        <v>50</v>
      </c>
    </row>
    <row r="57" spans="2:7" ht="16.5" customHeight="1" x14ac:dyDescent="0.3">
      <c r="B57" s="2" t="s">
        <v>90</v>
      </c>
      <c r="C57" s="2" t="s">
        <v>12</v>
      </c>
      <c r="D57" s="61"/>
      <c r="E57" s="61"/>
      <c r="F57" s="61">
        <f>BudgetDetails[[#This Row],[Predvideni stroški]]-BudgetDetails[[#This Row],[Dejanski stroški]]</f>
        <v>0</v>
      </c>
      <c r="G57" s="3">
        <f>BudgetDetails[[#This Row],[Dejanski stroški]]</f>
        <v>0</v>
      </c>
    </row>
    <row r="58" spans="2:7" ht="16.5" customHeight="1" x14ac:dyDescent="0.3">
      <c r="B58" s="2" t="s">
        <v>91</v>
      </c>
      <c r="C58" s="2" t="s">
        <v>12</v>
      </c>
      <c r="D58" s="61">
        <v>300</v>
      </c>
      <c r="E58" s="61">
        <v>300</v>
      </c>
      <c r="F58" s="61">
        <f>BudgetDetails[[#This Row],[Predvideni stroški]]-BudgetDetails[[#This Row],[Dejanski stroški]]</f>
        <v>0</v>
      </c>
      <c r="G58" s="3">
        <f>BudgetDetails[[#This Row],[Dejanski stroški]]</f>
        <v>300</v>
      </c>
    </row>
    <row r="59" spans="2:7" ht="16.5" customHeight="1" x14ac:dyDescent="0.3">
      <c r="B59" t="s">
        <v>92</v>
      </c>
      <c r="D59" s="50">
        <f>SUBTOTAL(109,BudgetDetails[Predvideni stroški])</f>
        <v>3105</v>
      </c>
      <c r="E59" s="50">
        <f>SUBTOTAL(109,BudgetDetails[Dejanski stroški])</f>
        <v>2991</v>
      </c>
      <c r="F59" s="50">
        <f>SUBTOTAL(109,BudgetDetails[Razlika])</f>
        <v>114</v>
      </c>
      <c r="G59" s="4"/>
    </row>
    <row r="60" spans="2:7" ht="16.5" customHeight="1" x14ac:dyDescent="0.3"/>
    <row r="61" spans="2:7" ht="16.5" customHeight="1" x14ac:dyDescent="0.3"/>
    <row r="62" spans="2:7" ht="16.5" customHeight="1" x14ac:dyDescent="0.3"/>
    <row r="63" spans="2:7" ht="16.5" customHeight="1" x14ac:dyDescent="0.3"/>
    <row r="64" spans="2:7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</sheetData>
  <sheetProtection algorithmName="SHA-512" hashValue="y8BKCIzUh2MQdUpqGBPcOhwdJU0FqJQkegsbznW2tYmtvTh0tLxrGhTcWeoof/8QCfLd9i1EtV+DJekj07Ts0Q==" saltValue="So1vmFmoT0eJbcQFp9SO4A==" spinCount="100000" sheet="1" objects="1" scenarios="1" selectLockedCells="1"/>
  <conditionalFormatting sqref="F3:F58">
    <cfRule type="expression" dxfId="13" priority="15">
      <formula>F3&lt;0</formula>
    </cfRule>
  </conditionalFormatting>
  <conditionalFormatting sqref="G3:G58">
    <cfRule type="dataBar" priority="29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Invalid Data" error="If you need to add a new category to this list, you can add new list items to the Budget Category Lookup column on the worksheet named Lookup Lists." sqref="C3:C58">
      <formula1>BudgetCategory</formula1>
    </dataValidation>
  </dataValidations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G3:G58</xm:sqref>
        </x14:conditionalFormatting>
        <x14:conditionalFormatting xmlns:xm="http://schemas.microsoft.com/office/excel/2006/main">
          <x14:cfRule type="iconSet" priority="31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E19"/>
  <sheetViews>
    <sheetView showGridLines="0" workbookViewId="0">
      <selection sqref="A1:XFD1048576"/>
    </sheetView>
  </sheetViews>
  <sheetFormatPr defaultRowHeight="13.8" x14ac:dyDescent="0.3"/>
  <cols>
    <col min="1" max="1" width="2" customWidth="1"/>
    <col min="2" max="2" width="20" customWidth="1"/>
    <col min="3" max="3" width="13.59765625" style="50" customWidth="1"/>
    <col min="4" max="4" width="4.59765625" customWidth="1"/>
    <col min="5" max="5" width="32" bestFit="1" customWidth="1"/>
  </cols>
  <sheetData>
    <row r="1" spans="2:5" ht="23.25" customHeight="1" x14ac:dyDescent="0.3">
      <c r="B1" s="39" t="s">
        <v>14</v>
      </c>
      <c r="E1" s="39" t="s">
        <v>13</v>
      </c>
    </row>
    <row r="2" spans="2:5" x14ac:dyDescent="0.3">
      <c r="B2" s="44" t="s">
        <v>15</v>
      </c>
      <c r="C2" s="51" t="s">
        <v>93</v>
      </c>
      <c r="E2" s="6" t="s">
        <v>17</v>
      </c>
    </row>
    <row r="3" spans="2:5" ht="16.5" customHeight="1" x14ac:dyDescent="0.3">
      <c r="B3" s="1" t="s">
        <v>4</v>
      </c>
      <c r="C3" s="50">
        <v>40</v>
      </c>
      <c r="E3" t="s">
        <v>1</v>
      </c>
    </row>
    <row r="4" spans="2:5" ht="16.5" customHeight="1" x14ac:dyDescent="0.3">
      <c r="B4" s="1" t="s">
        <v>11</v>
      </c>
      <c r="C4" s="50">
        <v>50</v>
      </c>
      <c r="E4" t="s">
        <v>2</v>
      </c>
    </row>
    <row r="5" spans="2:5" ht="16.5" customHeight="1" x14ac:dyDescent="0.3">
      <c r="B5" s="1" t="s">
        <v>9</v>
      </c>
      <c r="C5" s="50">
        <v>90</v>
      </c>
      <c r="E5" t="s">
        <v>3</v>
      </c>
    </row>
    <row r="6" spans="2:5" ht="16.5" customHeight="1" x14ac:dyDescent="0.3">
      <c r="B6" s="1" t="s">
        <v>3</v>
      </c>
      <c r="C6" s="50">
        <v>660</v>
      </c>
      <c r="E6" t="s">
        <v>4</v>
      </c>
    </row>
    <row r="7" spans="2:5" ht="16.5" customHeight="1" x14ac:dyDescent="0.3">
      <c r="B7" s="1" t="s">
        <v>7</v>
      </c>
      <c r="C7" s="50">
        <v>200</v>
      </c>
      <c r="E7" t="s">
        <v>5</v>
      </c>
    </row>
    <row r="8" spans="2:5" ht="16.5" customHeight="1" x14ac:dyDescent="0.3">
      <c r="B8" s="1" t="s">
        <v>5</v>
      </c>
      <c r="C8" s="50">
        <v>525</v>
      </c>
      <c r="E8" t="s">
        <v>6</v>
      </c>
    </row>
    <row r="9" spans="2:5" ht="16.5" customHeight="1" x14ac:dyDescent="0.3">
      <c r="B9" s="1" t="s">
        <v>8</v>
      </c>
      <c r="C9" s="50">
        <v>140</v>
      </c>
      <c r="E9" t="s">
        <v>7</v>
      </c>
    </row>
    <row r="10" spans="2:5" ht="16.5" customHeight="1" x14ac:dyDescent="0.3">
      <c r="B10" s="1" t="s">
        <v>1</v>
      </c>
      <c r="C10" s="50">
        <v>240</v>
      </c>
      <c r="E10" t="s">
        <v>8</v>
      </c>
    </row>
    <row r="11" spans="2:5" ht="16.5" customHeight="1" x14ac:dyDescent="0.3">
      <c r="B11" s="1" t="s">
        <v>12</v>
      </c>
      <c r="C11" s="50">
        <v>545</v>
      </c>
      <c r="E11" t="s">
        <v>9</v>
      </c>
    </row>
    <row r="12" spans="2:5" ht="16.5" customHeight="1" x14ac:dyDescent="0.3">
      <c r="B12" s="1" t="s">
        <v>10</v>
      </c>
      <c r="C12" s="50">
        <v>100</v>
      </c>
      <c r="E12" t="s">
        <v>10</v>
      </c>
    </row>
    <row r="13" spans="2:5" ht="16.5" customHeight="1" x14ac:dyDescent="0.3">
      <c r="B13" s="1" t="s">
        <v>2</v>
      </c>
      <c r="C13" s="50">
        <v>193</v>
      </c>
      <c r="E13" t="s">
        <v>11</v>
      </c>
    </row>
    <row r="14" spans="2:5" ht="16.5" customHeight="1" x14ac:dyDescent="0.3">
      <c r="B14" s="1" t="s">
        <v>6</v>
      </c>
      <c r="C14" s="50">
        <v>208</v>
      </c>
      <c r="E14" t="s">
        <v>12</v>
      </c>
    </row>
    <row r="15" spans="2:5" ht="16.5" customHeight="1" x14ac:dyDescent="0.3">
      <c r="B15" s="1" t="s">
        <v>0</v>
      </c>
      <c r="C15" s="50">
        <v>2991</v>
      </c>
    </row>
    <row r="16" spans="2:5" x14ac:dyDescent="0.3">
      <c r="C16"/>
    </row>
    <row r="17" spans="3:3" x14ac:dyDescent="0.3">
      <c r="C17"/>
    </row>
    <row r="18" spans="3:3" x14ac:dyDescent="0.3">
      <c r="C18"/>
    </row>
    <row r="19" spans="3:3" x14ac:dyDescent="0.3">
      <c r="C19"/>
    </row>
  </sheetData>
  <sheetProtection algorithmName="SHA-512" hashValue="FnpqK3YCSUg0v8jpOWEuN0HStP2CFGfTt+UdQaKZItcfxZRvQfOLSDzSEBXN/S3XGov6xtEz4FOk0oo7z1cnnA==" saltValue="wJgyB0EkMjyhKUwVzoxNhw==" spinCount="100000" sheet="1" objects="1" scenarios="1" selectLockedCells="1"/>
  <pageMargins left="0.7" right="0.7" top="0.75" bottom="0.75" header="0.3" footer="0.3"/>
  <pageSetup orientation="portrait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38759-285B-4E2E-8B9A-9A9737FC2720}">
  <ds:schemaRefs>
    <ds:schemaRef ds:uri="http://www.w3.org/XML/1998/namespace"/>
    <ds:schemaRef ds:uri="http://schemas.microsoft.com/office/infopath/2007/PartnerControls"/>
    <ds:schemaRef ds:uri="http://purl.org/dc/elements/1.1/"/>
    <ds:schemaRef ds:uri="4873beb7-5857-4685-be1f-d57550cc96cc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mesečno poročilo</vt:lpstr>
      <vt:lpstr>mesečni stroški</vt:lpstr>
      <vt:lpstr>dodatno</vt:lpstr>
      <vt:lpstr>BudgetCategory</vt:lpstr>
      <vt:lpstr>'mesečni stroški'!Tiskanje_naslovov</vt:lpstr>
      <vt:lpstr>'mesečno poročilo'!Tiskanje_naslovov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Anželj Gregor</dc:creator>
  <cp:lastModifiedBy>Anželj Gregor</cp:lastModifiedBy>
  <dcterms:created xsi:type="dcterms:W3CDTF">2012-08-23T20:13:10Z</dcterms:created>
  <dcterms:modified xsi:type="dcterms:W3CDTF">2021-01-07T14:54:01Z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